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ATA Hermawan\My Activity\Unpak\Mathematics\RPS\OBE2023\Mk.QC\"/>
    </mc:Choice>
  </mc:AlternateContent>
  <bookViews>
    <workbookView xWindow="0" yWindow="0" windowWidth="11496" windowHeight="9324" activeTab="5"/>
  </bookViews>
  <sheets>
    <sheet name="CPL Math" sheetId="4" r:id="rId1"/>
    <sheet name="RPS" sheetId="1" r:id="rId2"/>
    <sheet name="Distribusi Nilai" sheetId="5" r:id="rId3"/>
    <sheet name="Nilai Sikap" sheetId="7" r:id="rId4"/>
    <sheet name="Nilai Activity" sheetId="8" r:id="rId5"/>
    <sheet name="Portofolio" sheetId="6" r:id="rId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6" i="6" l="1"/>
  <c r="H20" i="6"/>
  <c r="L12" i="6"/>
  <c r="D15" i="6"/>
  <c r="M24" i="5"/>
  <c r="M23" i="5"/>
  <c r="M22" i="5"/>
  <c r="M21" i="5"/>
  <c r="M20" i="5"/>
  <c r="M18" i="5"/>
  <c r="M17" i="5"/>
  <c r="M16" i="5"/>
  <c r="M15" i="5"/>
  <c r="M14" i="5"/>
  <c r="F18" i="1"/>
  <c r="F17" i="1"/>
  <c r="F16" i="1"/>
  <c r="F15" i="1"/>
  <c r="D18" i="1"/>
  <c r="D42" i="1" s="1"/>
  <c r="D17" i="1"/>
  <c r="D41" i="1" s="1"/>
  <c r="D16" i="1"/>
  <c r="D40" i="1" s="1"/>
  <c r="D15" i="1"/>
  <c r="D39" i="1" s="1"/>
  <c r="C83" i="1"/>
  <c r="C80" i="1"/>
  <c r="C79" i="1"/>
  <c r="C77" i="1"/>
  <c r="C75" i="1"/>
  <c r="C70" i="1"/>
  <c r="C68" i="1"/>
  <c r="C67" i="1"/>
  <c r="C65" i="1"/>
  <c r="C64" i="1"/>
  <c r="C60" i="1"/>
  <c r="H86" i="6" l="1"/>
  <c r="H85" i="6"/>
  <c r="H84" i="6"/>
  <c r="H83" i="6"/>
  <c r="H82" i="6"/>
  <c r="H80" i="6"/>
  <c r="H79" i="6"/>
  <c r="H78" i="6"/>
  <c r="H77" i="6"/>
  <c r="H76" i="6"/>
  <c r="H74" i="6"/>
  <c r="H73" i="6"/>
  <c r="H72" i="6"/>
  <c r="H71" i="6"/>
  <c r="H70" i="6"/>
  <c r="H68" i="6"/>
  <c r="H67" i="6"/>
  <c r="H66" i="6"/>
  <c r="H65" i="6"/>
  <c r="H64" i="6"/>
  <c r="H62" i="6"/>
  <c r="H61" i="6"/>
  <c r="H60" i="6"/>
  <c r="H59" i="6"/>
  <c r="H58" i="6"/>
  <c r="H47" i="6"/>
  <c r="H55" i="6"/>
  <c r="H54" i="6"/>
  <c r="H53" i="6"/>
  <c r="H52" i="6"/>
  <c r="H51" i="6"/>
  <c r="H49" i="6"/>
  <c r="H48" i="6"/>
  <c r="H46" i="6"/>
  <c r="H45" i="6"/>
  <c r="H43" i="6"/>
  <c r="H42" i="6"/>
  <c r="H41" i="6"/>
  <c r="H40" i="6"/>
  <c r="H39" i="6"/>
  <c r="H37" i="6"/>
  <c r="H36" i="6"/>
  <c r="H35" i="6"/>
  <c r="H34" i="6"/>
  <c r="H33" i="6"/>
  <c r="H31" i="6"/>
  <c r="H30" i="6"/>
  <c r="H29" i="6"/>
  <c r="H28" i="6"/>
  <c r="H27" i="6"/>
  <c r="H25" i="6"/>
  <c r="H24" i="6"/>
  <c r="H23" i="6"/>
  <c r="H22" i="6"/>
  <c r="H21" i="6"/>
  <c r="B17" i="8"/>
  <c r="D15" i="8"/>
  <c r="D12" i="8"/>
  <c r="D11" i="8"/>
  <c r="B10" i="8"/>
  <c r="K88" i="6" l="1"/>
  <c r="L25" i="5" l="1"/>
  <c r="K25" i="5"/>
  <c r="J25" i="5"/>
  <c r="I25" i="5"/>
  <c r="H25" i="5"/>
  <c r="G25" i="5"/>
  <c r="F25" i="5"/>
  <c r="E25" i="5"/>
  <c r="D24" i="5"/>
  <c r="H81" i="6" s="1"/>
  <c r="D23" i="5"/>
  <c r="H75" i="6" s="1"/>
  <c r="D22" i="5"/>
  <c r="H69" i="6" s="1"/>
  <c r="D21" i="5"/>
  <c r="H63" i="6" s="1"/>
  <c r="D20" i="5"/>
  <c r="M19" i="5"/>
  <c r="C19" i="5" s="1"/>
  <c r="H50" i="6" s="1"/>
  <c r="C18" i="5"/>
  <c r="H44" i="6" s="1"/>
  <c r="C17" i="5"/>
  <c r="H38" i="6" s="1"/>
  <c r="C15" i="5"/>
  <c r="C14" i="5"/>
  <c r="I20" i="6" s="1"/>
  <c r="M25" i="5" l="1"/>
  <c r="L81" i="6"/>
  <c r="M81" i="6" s="1"/>
  <c r="I81" i="6"/>
  <c r="J81" i="6" s="1"/>
  <c r="L75" i="6"/>
  <c r="M75" i="6" s="1"/>
  <c r="I75" i="6"/>
  <c r="J75" i="6" s="1"/>
  <c r="C16" i="5"/>
  <c r="H32" i="6" s="1"/>
  <c r="I32" i="6" s="1"/>
  <c r="J32" i="6" s="1"/>
  <c r="L69" i="6"/>
  <c r="M69" i="6" s="1"/>
  <c r="I69" i="6"/>
  <c r="J69" i="6" s="1"/>
  <c r="L63" i="6"/>
  <c r="M63" i="6" s="1"/>
  <c r="I63" i="6"/>
  <c r="J63" i="6" s="1"/>
  <c r="L20" i="6"/>
  <c r="I44" i="6"/>
  <c r="J44" i="6" s="1"/>
  <c r="L44" i="6"/>
  <c r="M44" i="6" s="1"/>
  <c r="L26" i="6"/>
  <c r="M26" i="6" s="1"/>
  <c r="I26" i="6"/>
  <c r="J26" i="6" s="1"/>
  <c r="I50" i="6"/>
  <c r="J50" i="6" s="1"/>
  <c r="L50" i="6"/>
  <c r="M50" i="6" s="1"/>
  <c r="I38" i="6"/>
  <c r="J38" i="6" s="1"/>
  <c r="L38" i="6"/>
  <c r="M38" i="6" s="1"/>
  <c r="C25" i="5"/>
  <c r="L32" i="6" l="1"/>
  <c r="M32" i="6" s="1"/>
  <c r="J20" i="6"/>
  <c r="M20" i="6"/>
  <c r="D25" i="5" l="1"/>
  <c r="H57" i="6"/>
  <c r="I57" i="6" s="1"/>
  <c r="I88" i="6" s="1"/>
  <c r="L57" i="6" l="1"/>
  <c r="M57" i="6" s="1"/>
  <c r="M88" i="6" s="1"/>
  <c r="J57" i="6"/>
  <c r="J88" i="6" s="1"/>
  <c r="L88" i="6" l="1"/>
  <c r="B89" i="6" s="1"/>
</calcChain>
</file>

<file path=xl/sharedStrings.xml><?xml version="1.0" encoding="utf-8"?>
<sst xmlns="http://schemas.openxmlformats.org/spreadsheetml/2006/main" count="531" uniqueCount="302">
  <si>
    <t>MATA KULIAH (MK)</t>
  </si>
  <si>
    <t>KODE</t>
  </si>
  <si>
    <t>RUMPUN MK</t>
  </si>
  <si>
    <t>BOBOT (SKS)</t>
  </si>
  <si>
    <t>SEMESTER</t>
  </si>
  <si>
    <t>NO &amp; TGL DOKUMEN</t>
  </si>
  <si>
    <t>OTORISASI</t>
  </si>
  <si>
    <t>Pengembang RPS</t>
  </si>
  <si>
    <t>Koordinator RMK</t>
  </si>
  <si>
    <t>Ketua PRODI</t>
  </si>
  <si>
    <t>CPL - PRODI yang dibebankan pada MK</t>
  </si>
  <si>
    <t>CPL 1</t>
  </si>
  <si>
    <t>CPL 2</t>
  </si>
  <si>
    <t>Capaian Pembelajaran Mata Kuliah (CPMK)</t>
  </si>
  <si>
    <t>Capaian Pembelajaran (CP)</t>
  </si>
  <si>
    <t>Kemampuan akhir tiap tahapan belajar (Sub-CMPK)</t>
  </si>
  <si>
    <t>CPMK 1</t>
  </si>
  <si>
    <t>CPMK 2</t>
  </si>
  <si>
    <t>Sub-CPMK 1</t>
  </si>
  <si>
    <t>Sub-CPMK 2</t>
  </si>
  <si>
    <t>Korelasi CPL terhadap Sub-CPMK</t>
  </si>
  <si>
    <t>Sub-CPMK 3</t>
  </si>
  <si>
    <t>Sub-CPMK 4</t>
  </si>
  <si>
    <t>Sub-CPMK 5</t>
  </si>
  <si>
    <t>Sub-CPMK 6</t>
  </si>
  <si>
    <t>Sub-CPMK 7</t>
  </si>
  <si>
    <t>Deskripsi Singkat MK</t>
  </si>
  <si>
    <t xml:space="preserve">Bahan Kajian/Materi </t>
  </si>
  <si>
    <t>Utama :</t>
  </si>
  <si>
    <t>Pendukung :</t>
  </si>
  <si>
    <t>Dosen pengampu</t>
  </si>
  <si>
    <t>Mata kuliah Syarat</t>
  </si>
  <si>
    <t>Penilaian</t>
  </si>
  <si>
    <t>Indikator</t>
  </si>
  <si>
    <t>Kriteria &amp; bentuk</t>
  </si>
  <si>
    <t>Luring (offline)</t>
  </si>
  <si>
    <t>Daring (online)</t>
  </si>
  <si>
    <t>Materi Pembelajaran</t>
  </si>
  <si>
    <t>(1)</t>
  </si>
  <si>
    <t>(2)</t>
  </si>
  <si>
    <t>(3)</t>
  </si>
  <si>
    <t>(4)</t>
  </si>
  <si>
    <t>(5)</t>
  </si>
  <si>
    <t>(6)</t>
  </si>
  <si>
    <t>(8)</t>
  </si>
  <si>
    <t>Evaluasi Tengah Semester / Ujian Tengah Semester</t>
  </si>
  <si>
    <t>Evaluasi Akhir Semester / Ujian Akhir Semester</t>
  </si>
  <si>
    <t>Teori</t>
  </si>
  <si>
    <t>Praktek</t>
  </si>
  <si>
    <t>Kode</t>
  </si>
  <si>
    <t>UNIVERSITAS  PAKUAN</t>
  </si>
  <si>
    <t>FAKULTAS  MATEMATIKA  DAN  ILMU  PENGETAHUAN  ALAM</t>
  </si>
  <si>
    <t>CPMK3</t>
  </si>
  <si>
    <t>CPMK4</t>
  </si>
  <si>
    <t>CPMK5</t>
  </si>
  <si>
    <t>Sub-CPMK 8</t>
  </si>
  <si>
    <t>Sub-CPMK 9</t>
  </si>
  <si>
    <t>Sub-CPMK 10</t>
  </si>
  <si>
    <t>CPL 4</t>
  </si>
  <si>
    <t>Sub-CPMK10</t>
  </si>
  <si>
    <t>ya</t>
  </si>
  <si>
    <t>CPL 7</t>
  </si>
  <si>
    <t xml:space="preserve"> </t>
  </si>
  <si>
    <t>9;10</t>
  </si>
  <si>
    <t>Minggu ke-</t>
  </si>
  <si>
    <t xml:space="preserve"> Bentuk Pembelajaran,
Metode Pembelajaran,
Penugasan mahasiswa,
[ Estimasi waktu ]
</t>
  </si>
  <si>
    <t>(9)</t>
  </si>
  <si>
    <t>Quiz/Pre Test/Post Test</t>
  </si>
  <si>
    <t>100 menit</t>
  </si>
  <si>
    <t>50 menit</t>
  </si>
  <si>
    <t>150 menit</t>
  </si>
  <si>
    <t xml:space="preserve">Dr.Ir. Hermawan;  </t>
  </si>
  <si>
    <t>Sub-CPMK 11</t>
  </si>
  <si>
    <t>Pustaka</t>
  </si>
  <si>
    <t xml:space="preserve">Dr.Ir. Hermawan; </t>
  </si>
  <si>
    <t xml:space="preserve"> Pendahuluan dan kontrak perkuliahan</t>
  </si>
  <si>
    <t>Quiz/Pre Test/Post Test dan Tugas</t>
  </si>
  <si>
    <t>2 x 50 menit</t>
  </si>
  <si>
    <t>2 x 100 menit</t>
  </si>
  <si>
    <t>1Sub-CPMK11</t>
  </si>
  <si>
    <t>Deskripsi</t>
  </si>
  <si>
    <t>CPL 9</t>
  </si>
  <si>
    <t xml:space="preserve">Sub-CPMK </t>
  </si>
  <si>
    <t xml:space="preserve">UTS </t>
  </si>
  <si>
    <t xml:space="preserve">UAS </t>
  </si>
  <si>
    <t xml:space="preserve">Presentasi </t>
  </si>
  <si>
    <t xml:space="preserve">Keaktifan </t>
  </si>
  <si>
    <t xml:space="preserve">Sikap </t>
  </si>
  <si>
    <t>Persentase  Penilaian</t>
  </si>
  <si>
    <t xml:space="preserve">Kinerja </t>
  </si>
  <si>
    <t xml:space="preserve">Laporan </t>
  </si>
  <si>
    <t xml:space="preserve">Sub-CPMK 1 </t>
  </si>
  <si>
    <t xml:space="preserve">- </t>
  </si>
  <si>
    <t xml:space="preserve">Sub-CPMK 2 </t>
  </si>
  <si>
    <t xml:space="preserve">Sub-CPMK 3 </t>
  </si>
  <si>
    <t xml:space="preserve">Sub-CPMK 4 </t>
  </si>
  <si>
    <t xml:space="preserve">Sub-CPMK 5 </t>
  </si>
  <si>
    <t xml:space="preserve">Sub-CPMK 6 </t>
  </si>
  <si>
    <t xml:space="preserve">Sub-CPMK 7 </t>
  </si>
  <si>
    <t xml:space="preserve">Sub-CPMK 8 </t>
  </si>
  <si>
    <t>RANCANGAN DISTRIBUSI PENILAIAN DAN PEMBEBANANNYA</t>
  </si>
  <si>
    <t>Persentase   Penilaian</t>
  </si>
  <si>
    <t>Bogor, 21 Agustus 2023</t>
  </si>
  <si>
    <t>Dr.Ir. Hermawan</t>
  </si>
  <si>
    <t xml:space="preserve">Tugas </t>
  </si>
  <si>
    <t>Minggu</t>
  </si>
  <si>
    <t>CPL</t>
  </si>
  <si>
    <t>CPMK</t>
  </si>
  <si>
    <t>Sub-CPMK</t>
  </si>
  <si>
    <t>Level Taksonomi Bloom</t>
  </si>
  <si>
    <t>Teknik Penilaian dan Bobot (%)</t>
  </si>
  <si>
    <t>Bobot (%) Sub-CPMK</t>
  </si>
  <si>
    <t>Bobot Minimal (70%) Sub-CPMK</t>
  </si>
  <si>
    <t>Nilai Mahasiswa (0-100)</t>
  </si>
  <si>
    <t>∑ (Nilai mahasiswa) x Bobot (%)</t>
  </si>
  <si>
    <t>Ketercapaian CPL (%)</t>
  </si>
  <si>
    <t>Deskripsi evaluasi dan tindak lanjut</t>
  </si>
  <si>
    <t>Teknik Penilaian</t>
  </si>
  <si>
    <t>Bobot (%)</t>
  </si>
  <si>
    <t>C4</t>
  </si>
  <si>
    <t>UTS</t>
  </si>
  <si>
    <t>presentasi</t>
  </si>
  <si>
    <t>keaktifan</t>
  </si>
  <si>
    <t>sikap</t>
  </si>
  <si>
    <t>CPMK 3</t>
  </si>
  <si>
    <t>CPMK 4</t>
  </si>
  <si>
    <t>CPMK 5</t>
  </si>
  <si>
    <t>UAS</t>
  </si>
  <si>
    <t>JUMLAH</t>
  </si>
  <si>
    <t>B</t>
  </si>
  <si>
    <t>Kriteria : Baik</t>
  </si>
  <si>
    <t>Kriteria PAP :</t>
  </si>
  <si>
    <t>Nilai</t>
  </si>
  <si>
    <t>Huruf Mutu</t>
  </si>
  <si>
    <t>Angka Mutu</t>
  </si>
  <si>
    <t>80-100</t>
  </si>
  <si>
    <t>A</t>
  </si>
  <si>
    <t>70-79,9</t>
  </si>
  <si>
    <t>60-69,9</t>
  </si>
  <si>
    <t>C</t>
  </si>
  <si>
    <t>50-59,9</t>
  </si>
  <si>
    <t>D</t>
  </si>
  <si>
    <t>0-49,9</t>
  </si>
  <si>
    <t>E</t>
  </si>
  <si>
    <r>
      <rPr>
        <sz val="12"/>
        <rFont val="Times New Roman"/>
        <family val="1"/>
      </rPr>
      <t>Materi                    :</t>
    </r>
  </si>
  <si>
    <r>
      <rPr>
        <sz val="12"/>
        <rFont val="Times New Roman"/>
        <family val="1"/>
      </rPr>
      <t>Nama Mahasiswa</t>
    </r>
  </si>
  <si>
    <r>
      <rPr>
        <sz val="12"/>
        <rFont val="Times New Roman"/>
        <family val="1"/>
      </rPr>
      <t>Aspek Penilaian Sikap</t>
    </r>
  </si>
  <si>
    <r>
      <rPr>
        <sz val="12"/>
        <rFont val="Times New Roman"/>
        <family val="1"/>
      </rPr>
      <t>Jumlah Skor</t>
    </r>
  </si>
  <si>
    <r>
      <rPr>
        <sz val="12"/>
        <rFont val="Times New Roman"/>
        <family val="1"/>
      </rPr>
      <t>Disiplin</t>
    </r>
  </si>
  <si>
    <r>
      <rPr>
        <sz val="12"/>
        <rFont val="Times New Roman"/>
        <family val="1"/>
      </rPr>
      <t>Tanggung Jawab</t>
    </r>
  </si>
  <si>
    <r>
      <rPr>
        <sz val="12"/>
        <rFont val="Times New Roman"/>
        <family val="1"/>
      </rPr>
      <t>Kerjasama</t>
    </r>
  </si>
  <si>
    <r>
      <rPr>
        <sz val="12"/>
        <rFont val="Times New Roman"/>
        <family val="1"/>
      </rPr>
      <t>Teliti</t>
    </r>
  </si>
  <si>
    <r>
      <rPr>
        <sz val="12"/>
        <rFont val="Times New Roman"/>
        <family val="1"/>
      </rPr>
      <t>Kreatif</t>
    </r>
  </si>
  <si>
    <r>
      <rPr>
        <sz val="12"/>
        <rFont val="Times New Roman"/>
        <family val="1"/>
      </rPr>
      <t>Rasa Ingin Tahu</t>
    </r>
  </si>
  <si>
    <r>
      <rPr>
        <sz val="12"/>
        <rFont val="Times New Roman"/>
        <family val="1"/>
      </rPr>
      <t>Skor Akhir            =</t>
    </r>
  </si>
  <si>
    <r>
      <rPr>
        <b/>
        <sz val="12"/>
        <rFont val="Times New Roman"/>
        <family val="1"/>
      </rPr>
      <t>LEMBAR OBSERVASI KEAKTIFAN MAHASISWA</t>
    </r>
  </si>
  <si>
    <r>
      <rPr>
        <sz val="12"/>
        <rFont val="Times New Roman"/>
        <family val="1"/>
      </rPr>
      <t>Aspek Penilaian Keaktifan</t>
    </r>
  </si>
  <si>
    <r>
      <rPr>
        <sz val="12"/>
        <rFont val="Times New Roman"/>
        <family val="1"/>
      </rPr>
      <t>Aktif bertanya</t>
    </r>
  </si>
  <si>
    <r>
      <rPr>
        <sz val="12"/>
        <rFont val="Times New Roman"/>
        <family val="1"/>
      </rPr>
      <t>Menjawab pertanyaan</t>
    </r>
  </si>
  <si>
    <r>
      <rPr>
        <sz val="12"/>
        <rFont val="Times New Roman"/>
        <family val="1"/>
      </rPr>
      <t>Mengemukakan pendapat</t>
    </r>
  </si>
  <si>
    <r>
      <rPr>
        <sz val="12"/>
        <rFont val="Times New Roman"/>
        <family val="1"/>
      </rPr>
      <t>Melakukan percobaan/ demonstrasi</t>
    </r>
  </si>
  <si>
    <r>
      <rPr>
        <sz val="12"/>
        <rFont val="Times New Roman"/>
        <family val="1"/>
      </rPr>
      <t>Menyimak materi</t>
    </r>
  </si>
  <si>
    <r>
      <rPr>
        <sz val="12"/>
        <rFont val="Times New Roman"/>
        <family val="1"/>
      </rPr>
      <t>Inisiatif dalam diskusi</t>
    </r>
  </si>
  <si>
    <r>
      <rPr>
        <sz val="12"/>
        <rFont val="Times New Roman"/>
        <family val="1"/>
      </rPr>
      <t>Menyajikan data</t>
    </r>
  </si>
  <si>
    <r>
      <rPr>
        <sz val="12"/>
        <rFont val="Times New Roman"/>
        <family val="1"/>
      </rPr>
      <t>Memberika n kesimpulan</t>
    </r>
  </si>
  <si>
    <t xml:space="preserve">Mata Kuliah          </t>
  </si>
  <si>
    <t xml:space="preserve">Kelas/Semester    </t>
  </si>
  <si>
    <t>Pertemuan ke</t>
  </si>
  <si>
    <t>:</t>
  </si>
  <si>
    <t>Skor maksimal      = 30</t>
  </si>
  <si>
    <t>Kolom aspek penilaian sikap diisi dengan skor sesuai kriteria berikut : 5 = sangat baik; 4 = baik; 3 = cukup; 2 = kurang; 1 = Sangat kurang</t>
  </si>
  <si>
    <t>NPM</t>
  </si>
  <si>
    <t>Skor maksimal      = 40</t>
  </si>
  <si>
    <t xml:space="preserve">Kelas/Semester     </t>
  </si>
  <si>
    <t xml:space="preserve">Mata Kuliah           </t>
  </si>
  <si>
    <t>Dosen Pengampu   .</t>
  </si>
  <si>
    <t xml:space="preserve">Dosen Pengampu  </t>
  </si>
  <si>
    <t>: Dr.Ir. Hermawan</t>
  </si>
  <si>
    <t xml:space="preserve">Petunjuk </t>
  </si>
  <si>
    <t>NPM :</t>
  </si>
  <si>
    <t>C1; C2</t>
  </si>
  <si>
    <t>Tugas</t>
  </si>
  <si>
    <t>C3</t>
  </si>
  <si>
    <t>C5</t>
  </si>
  <si>
    <t>C3; C4</t>
  </si>
  <si>
    <t>C3; C4; C5</t>
  </si>
  <si>
    <t>9, 10</t>
  </si>
  <si>
    <t>CPMK 7</t>
  </si>
  <si>
    <t>C4; C5</t>
  </si>
  <si>
    <t>CPMK 8</t>
  </si>
  <si>
    <t>CPMK 9</t>
  </si>
  <si>
    <t>CPMK 10</t>
  </si>
  <si>
    <t>CPMK 11</t>
  </si>
  <si>
    <r>
      <t xml:space="preserve">Sub-CPMK 1 </t>
    </r>
    <r>
      <rPr>
        <b/>
        <sz val="11"/>
        <color theme="1"/>
        <rFont val="Calibri"/>
      </rPr>
      <t>sudah tercapai</t>
    </r>
    <r>
      <rPr>
        <sz val="11"/>
        <color theme="1"/>
        <rFont val="Calibri"/>
      </rPr>
      <t xml:space="preserve">, persentase ketercapaian Sub-CPMK 1 lebih besar dari bobot minimal (4&gt; 3) </t>
    </r>
  </si>
  <si>
    <r>
      <t xml:space="preserve">Sub-CPMK 2 </t>
    </r>
    <r>
      <rPr>
        <b/>
        <sz val="11"/>
        <color rgb="FFFF0000"/>
        <rFont val="Calibri"/>
      </rPr>
      <t>belum tercapai</t>
    </r>
    <r>
      <rPr>
        <sz val="11"/>
        <color theme="1"/>
        <rFont val="Calibri"/>
      </rPr>
      <t>, persentase ketercapaian Sub-CPMK 2 lebih kecil dari bobot minimal (5 &lt; 6). Perlu diberikan tugas tambahan pada penilaian produk, presentasi dan praktikum</t>
    </r>
  </si>
  <si>
    <r>
      <t xml:space="preserve">Sub-CPMK 3 </t>
    </r>
    <r>
      <rPr>
        <b/>
        <sz val="11"/>
        <color theme="1"/>
        <rFont val="Calibri"/>
      </rPr>
      <t>sudah tercapai</t>
    </r>
    <r>
      <rPr>
        <sz val="11"/>
        <color theme="1"/>
        <rFont val="Calibri"/>
      </rPr>
      <t xml:space="preserve">, persentase ketercapaian Sub-CPMK 3 lebih besar dari bobot minimal (8 &gt; 6) </t>
    </r>
  </si>
  <si>
    <r>
      <t xml:space="preserve">CPL Mata Kuliah </t>
    </r>
    <r>
      <rPr>
        <b/>
        <sz val="11"/>
        <color theme="1"/>
        <rFont val="Calibri"/>
      </rPr>
      <t>sudah tercapai</t>
    </r>
    <r>
      <rPr>
        <sz val="11"/>
        <color theme="1"/>
        <rFont val="Calibri"/>
      </rPr>
      <t xml:space="preserve">, persentase ketercapaian sebesar </t>
    </r>
    <r>
      <rPr>
        <b/>
        <sz val="11"/>
        <color theme="1"/>
        <rFont val="Calibri"/>
      </rPr>
      <t>71,83</t>
    </r>
    <r>
      <rPr>
        <sz val="11"/>
        <color theme="1"/>
        <rFont val="Calibri"/>
      </rPr>
      <t>,  lebih besar dari bobot minimal yang ditetapkan (60).</t>
    </r>
  </si>
  <si>
    <t>RANCANGAN DISTRIBUSI DAN PEMBEBANAN MATA KULIAH</t>
  </si>
  <si>
    <t>CAPAIAN PEMBELAJARAN PROGRAM STUDI</t>
  </si>
  <si>
    <t>LEMBAR  PENILAIAN  SIKAP  MAHASISWA</t>
  </si>
  <si>
    <t>LEMBAR  OBSERVASI  KEAKTIFAN   MAHASISWA</t>
  </si>
  <si>
    <t>Program Studi</t>
  </si>
  <si>
    <t>Semester/Kelas</t>
  </si>
  <si>
    <t xml:space="preserve">Nama Mahasiswa </t>
  </si>
  <si>
    <t>Mata Kuliah</t>
  </si>
  <si>
    <t>SKS</t>
  </si>
  <si>
    <t>Kode Mata Kuliah</t>
  </si>
  <si>
    <t>Dosen Penilai</t>
  </si>
  <si>
    <t>PORTOFOLIO PERKEMBANGAN KEMAMPUAN MATA KULIAH</t>
  </si>
  <si>
    <t>PORTOFOLIO  PERKEMBANGAN KEMAMPUAN MATA KULIAH</t>
  </si>
  <si>
    <t>Uraian</t>
  </si>
  <si>
    <r>
      <t xml:space="preserve">Bertakwa kepada Tuhan Yang Maha Esa, memiliki rasa nasionalisme, </t>
    </r>
    <r>
      <rPr>
        <sz val="11"/>
        <color rgb="FF000000"/>
        <rFont val="Calibri Light"/>
        <family val="2"/>
      </rPr>
      <t>serta menjunjung sikap anti korupsi;</t>
    </r>
    <r>
      <rPr>
        <sz val="11"/>
        <color theme="1"/>
        <rFont val="Calibri Light"/>
        <family val="2"/>
      </rPr>
      <t xml:space="preserve"> taat hukum dalam kehidupan bermasyarakat dan bernegara berdasarkan Pancasila</t>
    </r>
  </si>
  <si>
    <t>Memiliki kepekaan dan kepedulian kepada masyarakat, serta menghargai keanekaragaman dalam bermasyarakat</t>
  </si>
  <si>
    <t>CPL 3</t>
  </si>
  <si>
    <t>Disiplin, bertanggung jawab, dan memiliki jiwa wirausaha yang berlandaskan nilai, norma dan etika</t>
  </si>
  <si>
    <t>Memiliki kemampuan berpikir logis, kritis, sistematis inovatif, mampu berkomunikasi, berkolaborasi,  dan mengevaluasi, serta mengambil keputusan dalam menyelesaikan pekerjaan sesuai bidangnya secara terukur dan mandiri berdasarkan hasil analisis dan data</t>
  </si>
  <si>
    <t>CPL 5</t>
  </si>
  <si>
    <t>Mampu menyusun dan menyampaikan hasil kajian dengan menerapkan IPTEK baik secara lisan maupun tulisan berdasarkan nilai-nilai kejujuran dan norma akademik</t>
  </si>
  <si>
    <t>CPL 6</t>
  </si>
  <si>
    <t>Mampu menggunakan dan mengembangkan konsep matematika, meliputi procedural/ komputasi, eksplorasi, penalaran logis, generalisasi, abstraksi, dan pembuktian secara formal.</t>
  </si>
  <si>
    <t xml:space="preserve">Mampu merumuskan, meyelesaikan, menginterpretasi dan menganalisis suatu permasalahan dunia nyata melalui pendekatan matematika dengan atau tanpa bantuan perangkat lunak secara komprehensif </t>
  </si>
  <si>
    <t>CPL 8</t>
  </si>
  <si>
    <t>Mampu menguasai konsep teoritis matematika dan konsep model matematika secara lengkap dan mendalam</t>
  </si>
  <si>
    <t>Menguasai penerapan prinsip matematika di bidang industri dan matematika keuangan</t>
  </si>
  <si>
    <t>Sikap</t>
  </si>
  <si>
    <t>K.Umum</t>
  </si>
  <si>
    <t>K.Khusus</t>
  </si>
  <si>
    <t>Pengetahuan</t>
  </si>
  <si>
    <t>PROGRAM  STUDI   MATEMATIKA</t>
  </si>
  <si>
    <t xml:space="preserve">                                       RENCANA PEMBELAJARAN SEMESTER</t>
  </si>
  <si>
    <t>Quality Control Industri</t>
  </si>
  <si>
    <t>Statistika  Terapan</t>
  </si>
  <si>
    <t>VII</t>
  </si>
  <si>
    <t>Dr. Ir. Fitria Virgantari, M.Si.</t>
  </si>
  <si>
    <t xml:space="preserve"> Menjelaskan pengertian dan prinsip pengelolaan mutu  yang terdiri dari perencanaan, penyelenggaraan, evaluasi, dan tindakan</t>
  </si>
  <si>
    <t xml:space="preserve"> Menjelaskan prinsip dan mampu melakukan analisa terhadap data mutu</t>
  </si>
  <si>
    <t xml:space="preserve"> Menjelaskan prinsip dan mampu mengenali proses pengendalian mutu di industri secara efektif dan efisien</t>
  </si>
  <si>
    <t xml:space="preserve">Menjelaskan prinsip dan mampu melaksanakan evaluasi kinerja pengendalian mutu  (kapabilitas proses) </t>
  </si>
  <si>
    <t xml:space="preserve">  Menjelaskan prinsip dan mampu menggunakan beberapa teknik pengawasan mutu baik untuk pengendalian maupun untuk peningkatan mutu</t>
  </si>
  <si>
    <t xml:space="preserve"> Mampu menjelaskan mengenai sejarah pengendalian mutu dan konsep dasar pengendalian mutu moderen</t>
  </si>
  <si>
    <t xml:space="preserve">Mampu menjelaskan dan memahami konsep dasar kualitas moderen </t>
  </si>
  <si>
    <t xml:space="preserve">Mampu menjelaskan, memahami, dan menggunakan perangkat pengendalian mutu </t>
  </si>
  <si>
    <t xml:space="preserve"> Mampu menjelaskan tahapan dan kegiatan pengambilan contoh untuk pengendalian mutu</t>
  </si>
  <si>
    <t xml:space="preserve">Mampu menjelaskan dan menggunakan prinsip Pareto untuk pengendalian mutu produk industri </t>
  </si>
  <si>
    <t>Mampu menjelaskan tahapan dan mampu menggunakan teknik FMEA dan FTA</t>
  </si>
  <si>
    <t xml:space="preserve">Mampu menjelaskan, mendeskripsikan dan menerapkan pengendalian mutu menggunakan diagram kendali peubah </t>
  </si>
  <si>
    <t xml:space="preserve">Mampu menjelaskan dan menerapkan teknik six sigma untuk pengawasan mutu </t>
  </si>
  <si>
    <t>Mampu menjelaskan dan menerapkan diagram pengendalian mutu atribut</t>
  </si>
  <si>
    <t>Mampu menjelaskan dan menerapkan teknik peningkatan mutu</t>
  </si>
  <si>
    <t>Mampu menjelaskan dan menentukan Cost of Quaity</t>
  </si>
  <si>
    <t xml:space="preserve">  Pengendalian mutu (Quality Control) adalah aplikasi ilmu manajemen dan  ilmu statistika untuk pengendalian mutu suatu produk (barang dan jasa) yang dipergunakan pada input, dalam proses, dan output.  Lingkup bahasan meliputi Pengertian Dasar, Konsep Dasar, Analisis, Perancangan Mutu, Penerapan pengendalian, dan Peningkatan Mutu. Pendekatan yang digunakan dalam pelaksanaan kuliah ini adalah Pendekatan Andragogi dan Penilaian secara Komprehensif.</t>
  </si>
  <si>
    <t xml:space="preserve"> 1 Sejarah Pengendalian Mutu
2 Konsep Dasar Kualitas
3 Pengenalan Seven Old Tools untuk Pengendalian Mutu
4 Pengenalan Seven New Tools untuk Pengendalian Mutu
5 Teknik Sampling untuk pengendalian mutu, penggunaan Standar Militer Amerika Serikat dan Standar Nasional Indonesia (SNI)
6 Teknik Analisa Cacat metoda Pareto
7 Metoda Failure Mode Effect Analysis
8 Pengendalian mutu peubah menggunakan Variable Control Chart
9 Six Sigma
10 Pengendalian mutu atribut  menggunakan Atribute Control Chart 
11 Quality Fuction Deployment
12 Perancangan Peningkatan Mutu
13 Cost of Quality
 </t>
  </si>
  <si>
    <t xml:space="preserve"> 1. Federal Transit Administration USA.  2002.  Quality Assurance and Quality Control Guidelines.  U.S. Department Of Transportation Federal Transit Administration, Washington DC.
2. Montgomery, D.C.  2009. Introduction to Statistical Quality Control.  Kohn Willey and Sons. Inc., Jefferson
</t>
  </si>
  <si>
    <t xml:space="preserve"> 1. Ford Motor.  2011.  Failure Mode and Effects Analysis (FMEA) Handbook (with Robustness Linkages) Version 4.2.  Ford Motor Company, New York.
2. Gaspersz, V.  2006.  Sistem Manajemen Kinerja Terintegrasi, Balanced Scorecard dengan Six Sigma.  Pustaka Gramedia, Jakarta.
3. International Organisation for Standardisation (ISO)   ISO 9000:2015 (E), Quality Management System-Fundamentals and vocabulary. ISO Secretariate, Geneva.
4. International Organisation for Standardisation (ISO)   9001:2015 (E), Quality Management System- Requirements.  ISO Secretariate, Geneva.
5. Kuswandi dan E, Mutiara.  2004.  DELTA: Delapan Langkah dan Tujuh Alat Statistik untuk Peningkatan Mutu Berbasis Komputer.  Elex Media Komputindo, Jakarta
6. Pyzdek, T. and P. Keller.  2010.  The Six Sigma Handbook.  McGraw Hill, New York
</t>
  </si>
  <si>
    <t>1. Statistika;2. Matematika Dasark  2. Dasar Manajemen (bila ada)</t>
  </si>
  <si>
    <t xml:space="preserve">Dapat menjelaskan mengenai sejarah manajemen mutu dari masa ke masa  </t>
  </si>
  <si>
    <t xml:space="preserve"> Pengantar manajemen mutu dan sejarah pengendalian mutu dari masa ke masa</t>
  </si>
  <si>
    <t xml:space="preserve"> Dapat menjelaskan konsep dasar kualitas manajemen mutu moderen, salah satunya berbasis pada  standar ISO</t>
  </si>
  <si>
    <t>Konsep dasar kualitas; standar mutu moderen ISO/IEC Seri 9000</t>
  </si>
  <si>
    <t>3; 4</t>
  </si>
  <si>
    <t xml:space="preserve"> Dapat menjelaskan dan mempergunakan alat-alat pengendalian mutu, yakni 7 basic tools dan 7 New Tools</t>
  </si>
  <si>
    <t>Quiz/Pre Test/Post Test/Tugas</t>
  </si>
  <si>
    <t>2 x 150 menit</t>
  </si>
  <si>
    <t xml:space="preserve"> Seven Quality Basic Tools  </t>
  </si>
  <si>
    <t>Seven Quality New Tools</t>
  </si>
  <si>
    <t xml:space="preserve"> Dapat menjelaskan tentang pengambilan contoh untuk pengawasan mutu dan mengenal beberapa standar teknik sampling</t>
  </si>
  <si>
    <t xml:space="preserve"> Teknik Sampling untuk pengendalian mutu, menggunakan beberapa standar</t>
  </si>
  <si>
    <t xml:space="preserve"> Dapat menjelaskan tentang penggunaan Pareto dalam pengendalian mutu produk industri</t>
  </si>
  <si>
    <t xml:space="preserve"> Teknik Analisa Cacat menggunakan Pareto</t>
  </si>
  <si>
    <t xml:space="preserve"> Dapat menjelaskan dan menggunakan FMEA dan FTA</t>
  </si>
  <si>
    <t xml:space="preserve"> Metoda Failure Mode Effect Analysis (FMEA)</t>
  </si>
  <si>
    <t xml:space="preserve"> Metoda Fault Tree Analysis (FTA)</t>
  </si>
  <si>
    <t xml:space="preserve"> Dapat menjelaskan dan menerapkan diagram kendali peubah untuk pengendalian mutu</t>
  </si>
  <si>
    <t xml:space="preserve"> Pengendalian mutu peubah menggunakan Variabel Control Chart</t>
  </si>
  <si>
    <t xml:space="preserve"> Dapat menjelaskan dan menerapkan teknik Six Sigma dalam pengawasan mutu</t>
  </si>
  <si>
    <t xml:space="preserve"> Teori dan Penerapan Six Sigma</t>
  </si>
  <si>
    <t xml:space="preserve"> Dapat menjelaskan dan menerapkan teknik pengendalian mutu atrbut</t>
  </si>
  <si>
    <t>Diagram Kendali Mutu Atribut</t>
  </si>
  <si>
    <t>13; 14</t>
  </si>
  <si>
    <t xml:space="preserve"> Dapat menjelaskan prinsip umum Quality Fuction Deployment dan metoda disain peningkatan mutu Taguchi</t>
  </si>
  <si>
    <t>Quality Function Develoyment</t>
  </si>
  <si>
    <t>Taguchi Methods</t>
  </si>
  <si>
    <t xml:space="preserve"> Dapat menjelaskan dan menyusun Cost of Quality</t>
  </si>
  <si>
    <t xml:space="preserve"> Costs of Quality</t>
  </si>
  <si>
    <t>21 Agustus 2023</t>
  </si>
  <si>
    <t>Kemampuan akhir tiap tahapan belajar (Sub CMK)</t>
  </si>
  <si>
    <t>Bobot Penilaian (%)</t>
  </si>
  <si>
    <t>Paper (Case based)</t>
  </si>
  <si>
    <t>Mata Kuliah  : Quality Control Industri</t>
  </si>
  <si>
    <t>: Quality Control Industri</t>
  </si>
  <si>
    <t>: VII</t>
  </si>
  <si>
    <t>: Matematika</t>
  </si>
  <si>
    <t>: 3 (3-0)</t>
  </si>
  <si>
    <t>Dr,Ir, Hermawan</t>
  </si>
  <si>
    <t>Paper (Case)</t>
  </si>
  <si>
    <t>3, 4</t>
  </si>
  <si>
    <t>7,8,9</t>
  </si>
  <si>
    <t>CPMK6</t>
  </si>
  <si>
    <t>13, 14</t>
  </si>
  <si>
    <t>1,7,8,9</t>
  </si>
  <si>
    <t>PROGRAM  STUDI  ILMU  MATEMATIKA</t>
  </si>
  <si>
    <t>PROGRAM STUDI MATEMATIKA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</si>
</sst>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b/>
      <sz val="10"/>
      <color theme="1"/>
      <name val="Cambria"/>
      <family val="1"/>
    </font>
    <font>
      <sz val="14"/>
      <color theme="0"/>
      <name val="Calibri"/>
      <family val="2"/>
      <scheme val="minor"/>
    </font>
    <font>
      <b/>
      <sz val="12"/>
      <color rgb="FF000000"/>
      <name val="Times New Roman"/>
      <family val="1"/>
    </font>
    <font>
      <sz val="12"/>
      <color rgb="FF000000"/>
      <name val="Times New Roman"/>
      <family val="1"/>
    </font>
    <font>
      <sz val="18"/>
      <color theme="1"/>
      <name val="Arial"/>
      <family val="2"/>
    </font>
    <font>
      <sz val="18"/>
      <color theme="1"/>
      <name val="Calibri"/>
      <family val="2"/>
      <scheme val="minor"/>
    </font>
    <font>
      <sz val="12"/>
      <color theme="1"/>
      <name val="Times New Roman"/>
      <family val="1"/>
    </font>
    <font>
      <b/>
      <sz val="11"/>
      <color theme="1"/>
      <name val="Calibri"/>
    </font>
    <font>
      <sz val="11"/>
      <color theme="1"/>
      <name val="Calibri"/>
    </font>
    <font>
      <sz val="11"/>
      <name val="Calibri"/>
    </font>
    <font>
      <b/>
      <sz val="11"/>
      <color rgb="FFFF0000"/>
      <name val="Calibri"/>
    </font>
    <font>
      <sz val="11"/>
      <color rgb="FFFF0000"/>
      <name val="Calibri"/>
    </font>
    <font>
      <sz val="11"/>
      <color theme="1"/>
      <name val="Calibri"/>
      <scheme val="minor"/>
    </font>
    <font>
      <sz val="26"/>
      <color theme="1"/>
      <name val="Calibri"/>
      <family val="2"/>
      <scheme val="minor"/>
    </font>
    <font>
      <b/>
      <sz val="12"/>
      <name val="Times New Roman"/>
    </font>
    <font>
      <b/>
      <sz val="12"/>
      <name val="Times New Roman"/>
      <family val="1"/>
    </font>
    <font>
      <sz val="12"/>
      <name val="Times New Roman"/>
    </font>
    <font>
      <sz val="12"/>
      <name val="Times New Roman"/>
      <family val="1"/>
    </font>
    <font>
      <b/>
      <sz val="14"/>
      <color theme="1"/>
      <name val="Calibri"/>
      <family val="2"/>
      <scheme val="minor"/>
    </font>
    <font>
      <b/>
      <sz val="11"/>
      <color theme="1"/>
      <name val="Calibri"/>
      <family val="2"/>
    </font>
    <font>
      <sz val="11"/>
      <color theme="1"/>
      <name val="Calibri"/>
      <family val="2"/>
    </font>
    <font>
      <sz val="11"/>
      <name val="Calibri"/>
      <family val="2"/>
    </font>
    <font>
      <b/>
      <sz val="18"/>
      <color theme="1"/>
      <name val="Cambria"/>
      <family val="1"/>
    </font>
    <font>
      <b/>
      <sz val="11"/>
      <color theme="1"/>
      <name val="Calibri Light"/>
      <family val="2"/>
    </font>
    <font>
      <sz val="11"/>
      <color theme="1"/>
      <name val="Calibri Light"/>
      <family val="2"/>
    </font>
    <font>
      <sz val="11"/>
      <color rgb="FF000000"/>
      <name val="Calibri Light"/>
      <family val="2"/>
    </font>
  </fonts>
  <fills count="1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8" tint="0.59996337778862885"/>
        <bgColor indexed="64"/>
      </patternFill>
    </fill>
    <fill>
      <patternFill patternType="solid">
        <fgColor theme="5" tint="0.59996337778862885"/>
        <bgColor indexed="64"/>
      </patternFill>
    </fill>
    <fill>
      <patternFill patternType="solid">
        <fgColor rgb="FFFFC000"/>
        <bgColor indexed="64"/>
      </patternFill>
    </fill>
    <fill>
      <patternFill patternType="solid">
        <fgColor rgb="FFFFFF00"/>
        <bgColor rgb="FFFFFF00"/>
      </patternFill>
    </fill>
    <fill>
      <patternFill patternType="solid">
        <fgColor theme="0"/>
        <bgColor theme="0"/>
      </patternFill>
    </fill>
    <fill>
      <patternFill patternType="solid">
        <fgColor theme="8" tint="0.79998168889431442"/>
        <bgColor indexed="64"/>
      </patternFill>
    </fill>
    <fill>
      <patternFill patternType="solid">
        <fgColor rgb="FF9CC2E5"/>
        <bgColor indexed="64"/>
      </patternFill>
    </fill>
    <fill>
      <patternFill patternType="solid">
        <fgColor rgb="FFF4B08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351">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1" fillId="0" borderId="1" xfId="0" applyFont="1" applyBorder="1"/>
    <xf numFmtId="0" fontId="2" fillId="0" borderId="2" xfId="0" applyFont="1" applyBorder="1"/>
    <xf numFmtId="0" fontId="2" fillId="0" borderId="8" xfId="0" applyFont="1" applyBorder="1"/>
    <xf numFmtId="0" fontId="2" fillId="0" borderId="3" xfId="0" applyFont="1" applyBorder="1"/>
    <xf numFmtId="0" fontId="2" fillId="0" borderId="6" xfId="0" applyFont="1" applyBorder="1"/>
    <xf numFmtId="0" fontId="2" fillId="0" borderId="9" xfId="0" applyFont="1" applyBorder="1"/>
    <xf numFmtId="0" fontId="2" fillId="0" borderId="7"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xf numFmtId="0" fontId="2" fillId="0" borderId="0" xfId="0" applyFont="1" applyBorder="1"/>
    <xf numFmtId="0" fontId="2" fillId="0" borderId="1" xfId="0" applyFont="1" applyBorder="1" applyAlignment="1">
      <alignment horizontal="center"/>
    </xf>
    <xf numFmtId="0" fontId="2" fillId="4" borderId="1" xfId="0" applyFont="1" applyFill="1" applyBorder="1" applyAlignment="1">
      <alignment horizontal="center"/>
    </xf>
    <xf numFmtId="0" fontId="2" fillId="4" borderId="13" xfId="0" applyFont="1" applyFill="1" applyBorder="1" applyAlignment="1">
      <alignment horizontal="center"/>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5" borderId="1" xfId="0" applyFont="1" applyFill="1" applyBorder="1" applyAlignment="1">
      <alignment horizontal="center"/>
    </xf>
    <xf numFmtId="0" fontId="5" fillId="2" borderId="4" xfId="0" applyFont="1" applyFill="1" applyBorder="1" applyAlignment="1">
      <alignment vertical="center"/>
    </xf>
    <xf numFmtId="0" fontId="5" fillId="2" borderId="0" xfId="0" applyFont="1" applyFill="1" applyBorder="1" applyAlignment="1">
      <alignment vertical="center"/>
    </xf>
    <xf numFmtId="0" fontId="0" fillId="0" borderId="9" xfId="0" applyBorder="1"/>
    <xf numFmtId="0" fontId="0" fillId="0" borderId="8" xfId="0" applyBorder="1" applyAlignment="1"/>
    <xf numFmtId="0" fontId="0" fillId="0" borderId="3" xfId="0" applyBorder="1" applyAlignment="1"/>
    <xf numFmtId="0" fontId="3" fillId="3" borderId="10" xfId="0" applyFont="1" applyFill="1" applyBorder="1" applyAlignment="1"/>
    <xf numFmtId="0" fontId="3" fillId="3" borderId="12" xfId="0" applyFont="1" applyFill="1" applyBorder="1" applyAlignment="1"/>
    <xf numFmtId="0" fontId="2" fillId="0" borderId="8" xfId="0" applyFont="1" applyBorder="1" applyAlignment="1"/>
    <xf numFmtId="0" fontId="2" fillId="3" borderId="10" xfId="0" applyFont="1" applyFill="1" applyBorder="1" applyAlignment="1"/>
    <xf numFmtId="0" fontId="2" fillId="3" borderId="11" xfId="0" applyFont="1" applyFill="1" applyBorder="1" applyAlignment="1"/>
    <xf numFmtId="0" fontId="2" fillId="3" borderId="12" xfId="0" applyFont="1" applyFill="1" applyBorder="1" applyAlignment="1"/>
    <xf numFmtId="0" fontId="2" fillId="0" borderId="13" xfId="0" applyFont="1" applyBorder="1" applyAlignment="1">
      <alignment horizontal="center" vertical="center"/>
    </xf>
    <xf numFmtId="0" fontId="5" fillId="2" borderId="4" xfId="0" applyFont="1" applyFill="1" applyBorder="1" applyAlignment="1">
      <alignment horizontal="center" vertical="center"/>
    </xf>
    <xf numFmtId="0" fontId="2" fillId="3" borderId="1" xfId="0" quotePrefix="1" applyFont="1" applyFill="1" applyBorder="1" applyAlignment="1">
      <alignment horizontal="center"/>
    </xf>
    <xf numFmtId="0" fontId="2" fillId="0" borderId="1" xfId="0" applyFont="1" applyBorder="1" applyAlignment="1">
      <alignment horizontal="center" vertical="center"/>
    </xf>
    <xf numFmtId="0" fontId="8" fillId="2" borderId="0" xfId="0" applyFont="1" applyFill="1" applyAlignment="1">
      <alignment horizontal="center"/>
    </xf>
    <xf numFmtId="9" fontId="0" fillId="0" borderId="0" xfId="0" applyNumberFormat="1"/>
    <xf numFmtId="0" fontId="9" fillId="7" borderId="0" xfId="0" applyFont="1" applyFill="1" applyAlignment="1">
      <alignment horizontal="center" vertical="center" wrapText="1"/>
    </xf>
    <xf numFmtId="0" fontId="9" fillId="0" borderId="1" xfId="0" applyFont="1" applyBorder="1" applyAlignment="1">
      <alignment vertical="center" wrapText="1"/>
    </xf>
    <xf numFmtId="164" fontId="10"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10" fontId="13"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64" fontId="13" fillId="0" borderId="1" xfId="0" applyNumberFormat="1" applyFont="1" applyBorder="1" applyAlignment="1">
      <alignment horizontal="center" vertical="center"/>
    </xf>
    <xf numFmtId="0" fontId="15" fillId="0" borderId="0" xfId="0" applyFont="1" applyAlignment="1">
      <alignment horizontal="center"/>
    </xf>
    <xf numFmtId="0" fontId="0" fillId="0" borderId="0" xfId="0" applyFont="1" applyAlignment="1"/>
    <xf numFmtId="0" fontId="15" fillId="0" borderId="28" xfId="0" applyFont="1" applyBorder="1" applyAlignment="1">
      <alignment wrapText="1"/>
    </xf>
    <xf numFmtId="0" fontId="15" fillId="0" borderId="28" xfId="0" applyFont="1" applyBorder="1" applyAlignment="1">
      <alignment horizontal="center"/>
    </xf>
    <xf numFmtId="0" fontId="15" fillId="0" borderId="28" xfId="0" applyFont="1" applyBorder="1" applyAlignment="1">
      <alignment horizontal="center" vertical="center" wrapText="1"/>
    </xf>
    <xf numFmtId="0" fontId="15" fillId="0" borderId="28" xfId="0" applyFont="1" applyBorder="1" applyAlignment="1">
      <alignment horizontal="center" wrapText="1"/>
    </xf>
    <xf numFmtId="0" fontId="15" fillId="0" borderId="28" xfId="0" applyFont="1" applyBorder="1" applyAlignment="1">
      <alignment horizontal="center" vertical="center"/>
    </xf>
    <xf numFmtId="0" fontId="15" fillId="0" borderId="28" xfId="0" applyFont="1" applyBorder="1" applyAlignment="1">
      <alignment vertical="center"/>
    </xf>
    <xf numFmtId="0" fontId="18" fillId="0" borderId="28" xfId="0" applyFont="1" applyBorder="1" applyAlignment="1">
      <alignment horizontal="center" vertical="center"/>
    </xf>
    <xf numFmtId="0" fontId="15" fillId="9" borderId="28" xfId="0" applyFont="1" applyFill="1" applyBorder="1" applyAlignment="1">
      <alignment horizontal="center"/>
    </xf>
    <xf numFmtId="1" fontId="14" fillId="0" borderId="28" xfId="0" applyNumberFormat="1" applyFont="1" applyBorder="1" applyAlignment="1">
      <alignment horizontal="center" vertical="center"/>
    </xf>
    <xf numFmtId="0" fontId="14" fillId="0" borderId="28" xfId="0" applyFont="1" applyBorder="1" applyAlignment="1">
      <alignment horizontal="center" vertical="center"/>
    </xf>
    <xf numFmtId="0" fontId="14" fillId="0" borderId="28" xfId="0" applyFont="1" applyBorder="1" applyAlignment="1">
      <alignment horizontal="center"/>
    </xf>
    <xf numFmtId="0" fontId="19" fillId="0" borderId="0" xfId="0" applyFont="1"/>
    <xf numFmtId="0" fontId="15" fillId="0" borderId="28" xfId="0" applyFont="1" applyBorder="1"/>
    <xf numFmtId="0" fontId="0" fillId="0" borderId="0" xfId="0" applyFill="1" applyBorder="1" applyAlignment="1">
      <alignment horizontal="left" vertical="top"/>
    </xf>
    <xf numFmtId="0" fontId="23" fillId="0" borderId="0" xfId="0" applyFont="1" applyFill="1" applyBorder="1" applyAlignment="1">
      <alignment horizontal="left" vertical="top"/>
    </xf>
    <xf numFmtId="0" fontId="21" fillId="0" borderId="0" xfId="0" applyFont="1" applyFill="1" applyBorder="1" applyAlignment="1">
      <alignment horizontal="left" vertical="top"/>
    </xf>
    <xf numFmtId="0" fontId="0" fillId="0" borderId="28" xfId="0" applyFill="1" applyBorder="1" applyAlignment="1">
      <alignment horizontal="left" vertical="top" wrapText="1"/>
    </xf>
    <xf numFmtId="0" fontId="22" fillId="0" borderId="0" xfId="0" applyFont="1" applyFill="1" applyBorder="1" applyAlignment="1">
      <alignment horizontal="center" vertical="top"/>
    </xf>
    <xf numFmtId="0" fontId="25" fillId="0" borderId="0" xfId="0" applyFont="1"/>
    <xf numFmtId="0" fontId="24" fillId="0" borderId="0" xfId="0" applyFont="1" applyFill="1" applyBorder="1" applyAlignment="1">
      <alignment horizontal="left" vertical="top"/>
    </xf>
    <xf numFmtId="0" fontId="0" fillId="0" borderId="0" xfId="0" quotePrefix="1" applyFill="1" applyBorder="1" applyAlignment="1">
      <alignment horizontal="left" vertical="top"/>
    </xf>
    <xf numFmtId="0" fontId="23" fillId="0" borderId="28" xfId="0" applyFont="1" applyFill="1" applyBorder="1" applyAlignment="1">
      <alignment horizontal="center" vertical="center" wrapText="1"/>
    </xf>
    <xf numFmtId="0" fontId="27" fillId="0" borderId="28" xfId="0" applyFont="1" applyBorder="1" applyAlignment="1">
      <alignment wrapText="1"/>
    </xf>
    <xf numFmtId="0" fontId="27" fillId="0" borderId="28" xfId="0" applyFont="1" applyBorder="1" applyAlignment="1">
      <alignment horizontal="left" vertical="center" wrapText="1"/>
    </xf>
    <xf numFmtId="0" fontId="27" fillId="0" borderId="28" xfId="0" applyFont="1" applyBorder="1" applyAlignment="1">
      <alignment vertical="center"/>
    </xf>
    <xf numFmtId="10" fontId="15" fillId="0" borderId="28" xfId="0" applyNumberFormat="1" applyFont="1" applyBorder="1" applyAlignment="1">
      <alignment horizontal="center"/>
    </xf>
    <xf numFmtId="10" fontId="15" fillId="0" borderId="28" xfId="0" applyNumberFormat="1" applyFont="1" applyBorder="1" applyAlignment="1">
      <alignment horizontal="center" vertical="center" wrapText="1"/>
    </xf>
    <xf numFmtId="10" fontId="15" fillId="0" borderId="28" xfId="0" applyNumberFormat="1" applyFont="1" applyBorder="1" applyAlignment="1">
      <alignment horizontal="center" vertical="center"/>
    </xf>
    <xf numFmtId="10" fontId="15" fillId="0" borderId="24" xfId="0" applyNumberFormat="1" applyFont="1" applyBorder="1" applyAlignment="1">
      <alignment horizontal="center" vertical="center"/>
    </xf>
    <xf numFmtId="10" fontId="14" fillId="0" borderId="28" xfId="0" applyNumberFormat="1" applyFont="1" applyBorder="1" applyAlignment="1">
      <alignment horizontal="center" vertical="center"/>
    </xf>
    <xf numFmtId="2" fontId="14" fillId="0" borderId="28" xfId="0" applyNumberFormat="1" applyFont="1" applyBorder="1" applyAlignment="1">
      <alignment horizontal="center" vertical="center"/>
    </xf>
    <xf numFmtId="10" fontId="0" fillId="0" borderId="0" xfId="0" applyNumberFormat="1" applyFont="1" applyAlignment="1"/>
    <xf numFmtId="10" fontId="0" fillId="0" borderId="0" xfId="0" applyNumberFormat="1"/>
    <xf numFmtId="0" fontId="4" fillId="2" borderId="6" xfId="0" applyFont="1" applyFill="1" applyBorder="1" applyAlignment="1"/>
    <xf numFmtId="0" fontId="4" fillId="2" borderId="9" xfId="0" applyFont="1" applyFill="1" applyBorder="1" applyAlignment="1"/>
    <xf numFmtId="0" fontId="4" fillId="2" borderId="6" xfId="0" applyFont="1" applyFill="1" applyBorder="1" applyAlignment="1">
      <alignment horizontal="center"/>
    </xf>
    <xf numFmtId="0" fontId="29" fillId="2" borderId="4" xfId="0" applyFont="1" applyFill="1" applyBorder="1" applyAlignment="1">
      <alignment horizontal="center" vertical="center"/>
    </xf>
    <xf numFmtId="0" fontId="26" fillId="0" borderId="0" xfId="0" applyFont="1" applyAlignment="1">
      <alignment horizontal="center"/>
    </xf>
    <xf numFmtId="0" fontId="26" fillId="0" borderId="0" xfId="0" applyFont="1" applyAlignment="1"/>
    <xf numFmtId="0" fontId="1" fillId="0" borderId="0" xfId="0" applyFont="1" applyAlignment="1"/>
    <xf numFmtId="0" fontId="0" fillId="11" borderId="0" xfId="0" applyFont="1" applyFill="1" applyAlignment="1"/>
    <xf numFmtId="0" fontId="0" fillId="11" borderId="0" xfId="0" quotePrefix="1" applyFont="1" applyFill="1" applyAlignment="1"/>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1" fillId="8" borderId="38" xfId="0" applyFont="1" applyFill="1" applyBorder="1" applyAlignment="1">
      <alignment vertical="center" wrapText="1"/>
    </xf>
    <xf numFmtId="0" fontId="31" fillId="4" borderId="37" xfId="0" applyFont="1" applyFill="1" applyBorder="1" applyAlignment="1">
      <alignment vertical="center" wrapText="1"/>
    </xf>
    <xf numFmtId="0" fontId="31" fillId="4" borderId="38" xfId="0" applyFont="1" applyFill="1" applyBorder="1" applyAlignment="1">
      <alignment vertical="center" wrapText="1"/>
    </xf>
    <xf numFmtId="0" fontId="31" fillId="12" borderId="37" xfId="0" applyFont="1" applyFill="1" applyBorder="1" applyAlignment="1">
      <alignment vertical="center" wrapText="1"/>
    </xf>
    <xf numFmtId="0" fontId="31" fillId="12" borderId="38" xfId="0" applyFont="1" applyFill="1" applyBorder="1" applyAlignment="1">
      <alignment vertical="center" wrapText="1"/>
    </xf>
    <xf numFmtId="0" fontId="31" fillId="13" borderId="37" xfId="0" applyFont="1" applyFill="1" applyBorder="1" applyAlignment="1">
      <alignment vertical="center" wrapText="1"/>
    </xf>
    <xf numFmtId="0" fontId="31" fillId="13" borderId="38" xfId="0" applyFont="1" applyFill="1" applyBorder="1" applyAlignment="1">
      <alignment vertical="center" wrapText="1"/>
    </xf>
    <xf numFmtId="0" fontId="31" fillId="8" borderId="37" xfId="0" applyFont="1" applyFill="1" applyBorder="1" applyAlignment="1">
      <alignment horizontal="center" vertical="center" wrapText="1"/>
    </xf>
    <xf numFmtId="0" fontId="31" fillId="4" borderId="37" xfId="0" applyFont="1" applyFill="1" applyBorder="1" applyAlignment="1">
      <alignment horizontal="center" vertical="center" wrapText="1"/>
    </xf>
    <xf numFmtId="0" fontId="31" fillId="12" borderId="37" xfId="0" applyFont="1" applyFill="1" applyBorder="1" applyAlignment="1">
      <alignment horizontal="center" vertical="center" wrapText="1"/>
    </xf>
    <xf numFmtId="0" fontId="31" fillId="13" borderId="37" xfId="0" applyFont="1" applyFill="1" applyBorder="1" applyAlignment="1">
      <alignment horizontal="center" vertical="center" wrapText="1"/>
    </xf>
    <xf numFmtId="0" fontId="31" fillId="8" borderId="35" xfId="0" applyFont="1" applyFill="1" applyBorder="1" applyAlignment="1">
      <alignment vertical="center" wrapText="1"/>
    </xf>
    <xf numFmtId="0" fontId="2" fillId="5" borderId="13" xfId="0" applyFont="1" applyFill="1" applyBorder="1" applyAlignment="1">
      <alignment horizontal="center"/>
    </xf>
    <xf numFmtId="0" fontId="0" fillId="0" borderId="0" xfId="0"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2" fillId="5" borderId="13"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3" borderId="1" xfId="0" applyFont="1" applyFill="1" applyBorder="1" applyAlignment="1">
      <alignment horizont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1" fontId="2" fillId="0" borderId="2" xfId="0" quotePrefix="1" applyNumberFormat="1" applyFont="1" applyBorder="1" applyAlignment="1">
      <alignment horizontal="center" vertical="center"/>
    </xf>
    <xf numFmtId="1" fontId="2" fillId="0" borderId="3" xfId="0" quotePrefix="1" applyNumberFormat="1" applyFont="1" applyBorder="1" applyAlignment="1">
      <alignment horizontal="center" vertical="center"/>
    </xf>
    <xf numFmtId="1" fontId="2" fillId="0" borderId="4" xfId="0" quotePrefix="1" applyNumberFormat="1" applyFont="1" applyBorder="1" applyAlignment="1">
      <alignment horizontal="center" vertical="center"/>
    </xf>
    <xf numFmtId="1" fontId="2" fillId="0" borderId="5" xfId="0" quotePrefix="1" applyNumberFormat="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3"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20" fontId="2" fillId="0" borderId="7" xfId="0" quotePrefix="1"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3" xfId="0" quotePrefix="1"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left"/>
    </xf>
    <xf numFmtId="0" fontId="3" fillId="3" borderId="11" xfId="0" applyFont="1" applyFill="1" applyBorder="1" applyAlignment="1">
      <alignment horizontal="left"/>
    </xf>
    <xf numFmtId="0" fontId="3" fillId="3" borderId="0" xfId="0" applyFont="1" applyFill="1" applyBorder="1" applyAlignment="1">
      <alignment horizontal="left"/>
    </xf>
    <xf numFmtId="0" fontId="3" fillId="3" borderId="5" xfId="0" applyFont="1" applyFill="1" applyBorder="1" applyAlignment="1">
      <alignment horizontal="left"/>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 xfId="0" applyFont="1" applyBorder="1" applyAlignment="1">
      <alignment horizontal="center" vertical="center"/>
    </xf>
    <xf numFmtId="0" fontId="3" fillId="3" borderId="4" xfId="0" applyFont="1" applyFill="1" applyBorder="1" applyAlignment="1">
      <alignment horizontal="left"/>
    </xf>
    <xf numFmtId="0" fontId="2" fillId="0" borderId="2" xfId="0" applyFont="1" applyBorder="1" applyAlignment="1">
      <alignment horizontal="center"/>
    </xf>
    <xf numFmtId="0" fontId="2" fillId="0" borderId="8" xfId="0" applyFont="1" applyBorder="1" applyAlignment="1">
      <alignment horizontal="center"/>
    </xf>
    <xf numFmtId="0" fontId="2" fillId="3" borderId="10" xfId="0" quotePrefix="1" applyFont="1" applyFill="1" applyBorder="1" applyAlignment="1">
      <alignment horizontal="center"/>
    </xf>
    <xf numFmtId="0" fontId="2" fillId="3" borderId="11" xfId="0" quotePrefix="1" applyFont="1" applyFill="1" applyBorder="1" applyAlignment="1">
      <alignment horizontal="center"/>
    </xf>
    <xf numFmtId="0" fontId="2" fillId="3" borderId="12" xfId="0" quotePrefix="1" applyFont="1" applyFill="1" applyBorder="1" applyAlignment="1">
      <alignment horizontal="center"/>
    </xf>
    <xf numFmtId="0" fontId="3"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2" fillId="3" borderId="1" xfId="0" quotePrefix="1" applyFont="1" applyFill="1" applyBorder="1" applyAlignment="1">
      <alignment horizontal="center"/>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3" xfId="0" applyFont="1" applyBorder="1" applyAlignment="1">
      <alignment horizont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3" fillId="0" borderId="2" xfId="0" applyFont="1" applyBorder="1" applyAlignment="1">
      <alignment horizontal="center"/>
    </xf>
    <xf numFmtId="0" fontId="3" fillId="0" borderId="8"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3" fillId="0" borderId="12" xfId="0" applyFont="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1" xfId="0" applyFont="1" applyBorder="1" applyAlignment="1">
      <alignment horizontal="center"/>
    </xf>
    <xf numFmtId="0" fontId="2" fillId="0" borderId="1" xfId="0" applyFont="1" applyBorder="1" applyAlignment="1">
      <alignment horizontal="left" vertical="center" wrapText="1"/>
    </xf>
    <xf numFmtId="0" fontId="2" fillId="0" borderId="9"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3" borderId="8" xfId="0" applyFont="1" applyFill="1" applyBorder="1" applyAlignment="1">
      <alignment horizontal="left"/>
    </xf>
    <xf numFmtId="0" fontId="3" fillId="3" borderId="3" xfId="0" applyFont="1" applyFill="1" applyBorder="1" applyAlignment="1">
      <alignment horizontal="left"/>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11" fillId="0" borderId="0" xfId="0" applyFont="1" applyAlignment="1">
      <alignment horizontal="center"/>
    </xf>
    <xf numFmtId="0" fontId="12" fillId="0" borderId="0" xfId="0" applyFont="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9" fillId="6" borderId="16"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22" xfId="0" applyFont="1" applyFill="1" applyBorder="1" applyAlignment="1">
      <alignment horizontal="center" vertical="center" wrapText="1"/>
    </xf>
    <xf numFmtId="9" fontId="10" fillId="8" borderId="21" xfId="0" applyNumberFormat="1" applyFont="1" applyFill="1" applyBorder="1" applyAlignment="1">
      <alignment horizontal="center" vertical="center" wrapText="1"/>
    </xf>
    <xf numFmtId="9" fontId="10" fillId="8" borderId="17" xfId="0" applyNumberFormat="1"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0" xfId="0" applyFont="1" applyFill="1" applyBorder="1" applyAlignment="1">
      <alignment horizontal="center" vertical="center" wrapText="1"/>
    </xf>
    <xf numFmtId="9" fontId="9" fillId="8" borderId="21" xfId="0" applyNumberFormat="1" applyFont="1" applyFill="1" applyBorder="1" applyAlignment="1">
      <alignment horizontal="center" vertical="center" wrapText="1"/>
    </xf>
    <xf numFmtId="9" fontId="9" fillId="8" borderId="17" xfId="0" applyNumberFormat="1"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29" fillId="2" borderId="4" xfId="0" applyFont="1" applyFill="1" applyBorder="1" applyAlignment="1">
      <alignment horizontal="center" vertical="center"/>
    </xf>
    <xf numFmtId="0" fontId="29" fillId="2" borderId="0" xfId="0" applyFont="1" applyFill="1" applyBorder="1" applyAlignment="1">
      <alignment horizontal="center" vertical="center"/>
    </xf>
    <xf numFmtId="0" fontId="24" fillId="0" borderId="31"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0" fillId="0" borderId="25"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6" xfId="0" applyFill="1" applyBorder="1" applyAlignment="1">
      <alignment horizontal="center" vertical="center" wrapText="1"/>
    </xf>
    <xf numFmtId="0" fontId="24" fillId="0" borderId="24"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0" fillId="0" borderId="25" xfId="0" applyFill="1" applyBorder="1" applyAlignment="1">
      <alignment horizontal="left" vertical="top" wrapText="1"/>
    </xf>
    <xf numFmtId="0" fontId="0" fillId="0" borderId="26" xfId="0" applyFill="1" applyBorder="1" applyAlignment="1">
      <alignment horizontal="left" vertical="top" wrapText="1"/>
    </xf>
    <xf numFmtId="0" fontId="16" fillId="0" borderId="24" xfId="0" applyFont="1" applyBorder="1" applyAlignment="1">
      <alignment horizontal="center"/>
    </xf>
    <xf numFmtId="0" fontId="16" fillId="0" borderId="29" xfId="0" applyFont="1" applyBorder="1" applyAlignment="1">
      <alignment horizontal="center"/>
    </xf>
    <xf numFmtId="0" fontId="16" fillId="0" borderId="27" xfId="0" applyFont="1" applyBorder="1" applyAlignment="1">
      <alignment horizontal="center"/>
    </xf>
    <xf numFmtId="0" fontId="20" fillId="0" borderId="0" xfId="0" applyFont="1" applyAlignment="1">
      <alignment horizontal="center"/>
    </xf>
    <xf numFmtId="0" fontId="27"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27" xfId="0" applyFont="1" applyBorder="1" applyAlignment="1">
      <alignment horizontal="center" vertical="center"/>
    </xf>
    <xf numFmtId="10" fontId="15" fillId="0" borderId="24" xfId="0" applyNumberFormat="1" applyFont="1" applyBorder="1" applyAlignment="1">
      <alignment horizontal="center" vertical="center" wrapText="1"/>
    </xf>
    <xf numFmtId="10" fontId="15" fillId="0" borderId="29" xfId="0" applyNumberFormat="1" applyFont="1" applyBorder="1" applyAlignment="1">
      <alignment horizontal="center" vertical="center" wrapText="1"/>
    </xf>
    <xf numFmtId="10" fontId="15" fillId="0" borderId="27" xfId="0" applyNumberFormat="1" applyFont="1" applyBorder="1" applyAlignment="1">
      <alignment horizontal="center" vertical="center" wrapText="1"/>
    </xf>
    <xf numFmtId="4" fontId="15" fillId="0" borderId="24" xfId="0" applyNumberFormat="1" applyFont="1" applyBorder="1" applyAlignment="1">
      <alignment horizontal="center" vertical="center" wrapText="1"/>
    </xf>
    <xf numFmtId="4" fontId="15" fillId="0" borderId="29" xfId="0" applyNumberFormat="1" applyFont="1" applyBorder="1" applyAlignment="1">
      <alignment horizontal="center" vertical="center" wrapText="1"/>
    </xf>
    <xf numFmtId="4" fontId="15" fillId="0" borderId="27" xfId="0" applyNumberFormat="1" applyFont="1" applyBorder="1" applyAlignment="1">
      <alignment horizontal="center" vertical="center" wrapText="1"/>
    </xf>
    <xf numFmtId="4" fontId="16" fillId="0" borderId="29" xfId="0" applyNumberFormat="1" applyFont="1" applyBorder="1"/>
    <xf numFmtId="4" fontId="16" fillId="0" borderId="27" xfId="0" applyNumberFormat="1" applyFont="1" applyBorder="1"/>
    <xf numFmtId="10" fontId="14" fillId="0" borderId="24" xfId="0" applyNumberFormat="1" applyFont="1" applyBorder="1" applyAlignment="1">
      <alignment horizontal="center" vertical="center"/>
    </xf>
    <xf numFmtId="10" fontId="14" fillId="0" borderId="29" xfId="0" applyNumberFormat="1" applyFont="1" applyBorder="1" applyAlignment="1">
      <alignment horizontal="center" vertical="center"/>
    </xf>
    <xf numFmtId="10" fontId="14" fillId="0" borderId="27" xfId="0" applyNumberFormat="1" applyFont="1" applyBorder="1" applyAlignment="1">
      <alignment horizontal="center" vertical="center"/>
    </xf>
    <xf numFmtId="0" fontId="16" fillId="0" borderId="24" xfId="0" applyFont="1" applyBorder="1" applyAlignment="1">
      <alignment horizontal="left" vertical="top"/>
    </xf>
    <xf numFmtId="0" fontId="16" fillId="0" borderId="29" xfId="0" applyFont="1" applyBorder="1" applyAlignment="1">
      <alignment horizontal="left" vertical="top"/>
    </xf>
    <xf numFmtId="0" fontId="16" fillId="0" borderId="27" xfId="0" applyFont="1" applyBorder="1" applyAlignment="1">
      <alignment horizontal="left" vertical="top"/>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27" xfId="0" applyFont="1" applyBorder="1" applyAlignment="1">
      <alignment horizontal="center" vertical="center"/>
    </xf>
    <xf numFmtId="0" fontId="28" fillId="0" borderId="24" xfId="0" applyFont="1" applyBorder="1" applyAlignment="1">
      <alignment horizontal="center" vertical="center"/>
    </xf>
    <xf numFmtId="0" fontId="26" fillId="0" borderId="0" xfId="0" applyFont="1" applyAlignment="1">
      <alignment horizontal="center"/>
    </xf>
    <xf numFmtId="0" fontId="0" fillId="0" borderId="0" xfId="0" applyFont="1" applyAlignment="1"/>
    <xf numFmtId="0" fontId="15" fillId="0" borderId="24" xfId="0" applyFont="1" applyBorder="1" applyAlignment="1">
      <alignment horizontal="center" vertical="center" wrapText="1"/>
    </xf>
    <xf numFmtId="0" fontId="16" fillId="0" borderId="27" xfId="0" applyFont="1" applyBorder="1"/>
    <xf numFmtId="0" fontId="15" fillId="0" borderId="24" xfId="0" applyFont="1" applyBorder="1" applyAlignment="1">
      <alignment horizontal="center" vertical="center"/>
    </xf>
    <xf numFmtId="0" fontId="16" fillId="0" borderId="29" xfId="0" applyFont="1" applyBorder="1"/>
    <xf numFmtId="10" fontId="16" fillId="0" borderId="29" xfId="0" applyNumberFormat="1" applyFont="1" applyBorder="1"/>
    <xf numFmtId="10" fontId="16" fillId="0" borderId="27" xfId="0" applyNumberFormat="1" applyFont="1" applyBorder="1"/>
    <xf numFmtId="0" fontId="15" fillId="0" borderId="25" xfId="0" applyFont="1" applyBorder="1" applyAlignment="1">
      <alignment horizontal="center" vertical="center" wrapText="1"/>
    </xf>
    <xf numFmtId="0" fontId="16" fillId="0" borderId="26" xfId="0" applyFont="1" applyBorder="1"/>
    <xf numFmtId="0" fontId="27" fillId="0" borderId="24" xfId="0" applyFont="1" applyBorder="1" applyAlignment="1">
      <alignment horizontal="left" vertical="center" wrapText="1"/>
    </xf>
    <xf numFmtId="10" fontId="17" fillId="9" borderId="24" xfId="0" applyNumberFormat="1" applyFont="1" applyFill="1" applyBorder="1" applyAlignment="1">
      <alignment horizontal="center" vertical="center"/>
    </xf>
    <xf numFmtId="0" fontId="27" fillId="9" borderId="24" xfId="0" applyFont="1" applyFill="1" applyBorder="1" applyAlignment="1">
      <alignment horizontal="left" vertical="center" wrapText="1"/>
    </xf>
    <xf numFmtId="10" fontId="14" fillId="10" borderId="24" xfId="0" applyNumberFormat="1" applyFont="1" applyFill="1" applyBorder="1" applyAlignment="1">
      <alignment horizontal="center" vertical="center"/>
    </xf>
    <xf numFmtId="0" fontId="15" fillId="9" borderId="25" xfId="0" applyFont="1" applyFill="1" applyBorder="1" applyAlignment="1">
      <alignment horizontal="center"/>
    </xf>
    <xf numFmtId="0" fontId="16" fillId="0" borderId="30" xfId="0" applyFont="1" applyBorder="1"/>
    <xf numFmtId="2" fontId="15" fillId="0" borderId="24" xfId="0" applyNumberFormat="1" applyFont="1" applyBorder="1" applyAlignment="1">
      <alignment horizontal="center" vertical="center" wrapText="1"/>
    </xf>
    <xf numFmtId="2" fontId="15" fillId="0" borderId="29" xfId="0" applyNumberFormat="1" applyFont="1" applyBorder="1" applyAlignment="1">
      <alignment horizontal="center" vertical="center" wrapText="1"/>
    </xf>
    <xf numFmtId="2" fontId="15" fillId="0" borderId="27" xfId="0" applyNumberFormat="1" applyFont="1" applyBorder="1" applyAlignment="1">
      <alignment horizontal="center" vertical="center" wrapText="1"/>
    </xf>
    <xf numFmtId="2" fontId="16" fillId="0" borderId="29" xfId="0" applyNumberFormat="1" applyFont="1" applyBorder="1"/>
    <xf numFmtId="2" fontId="16" fillId="0" borderId="27" xfId="0" applyNumberFormat="1" applyFont="1" applyBorder="1"/>
    <xf numFmtId="0" fontId="27" fillId="0" borderId="29" xfId="0" applyFont="1" applyBorder="1" applyAlignment="1">
      <alignment horizontal="center" vertical="center"/>
    </xf>
    <xf numFmtId="0" fontId="27" fillId="0" borderId="27" xfId="0" applyFont="1" applyBorder="1" applyAlignment="1">
      <alignment horizontal="center" vertical="center"/>
    </xf>
    <xf numFmtId="0" fontId="15" fillId="0" borderId="29" xfId="0" applyFont="1" applyBorder="1" applyAlignment="1">
      <alignment horizontal="left" vertical="center" wrapText="1"/>
    </xf>
    <xf numFmtId="0" fontId="15" fillId="0" borderId="27" xfId="0" applyFont="1" applyBorder="1" applyAlignment="1">
      <alignment horizontal="left" vertical="center" wrapText="1"/>
    </xf>
    <xf numFmtId="1" fontId="15" fillId="0" borderId="24" xfId="0" applyNumberFormat="1" applyFont="1" applyBorder="1" applyAlignment="1">
      <alignment horizontal="center" vertical="center" wrapText="1"/>
    </xf>
    <xf numFmtId="0" fontId="14" fillId="0" borderId="25" xfId="0" applyFont="1" applyBorder="1" applyAlignment="1">
      <alignment horizontal="center" vertical="center"/>
    </xf>
    <xf numFmtId="2" fontId="26" fillId="0" borderId="25" xfId="0" applyNumberFormat="1" applyFont="1" applyBorder="1" applyAlignment="1">
      <alignment horizontal="center"/>
    </xf>
    <xf numFmtId="2" fontId="16" fillId="0" borderId="30" xfId="0" applyNumberFormat="1" applyFont="1" applyBorder="1"/>
    <xf numFmtId="2" fontId="16" fillId="0" borderId="26" xfId="0" applyNumberFormat="1" applyFont="1" applyBorder="1"/>
    <xf numFmtId="0" fontId="16" fillId="0" borderId="29" xfId="0" applyFont="1" applyBorder="1" applyAlignment="1">
      <alignment vertical="center"/>
    </xf>
    <xf numFmtId="0" fontId="16" fillId="0" borderId="27" xfId="0" applyFont="1" applyBorder="1" applyAlignment="1">
      <alignment vertical="center"/>
    </xf>
  </cellXfs>
  <cellStyles count="1">
    <cellStyle name="Normal" xfId="0" builtinId="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144780</xdr:colOff>
      <xdr:row>0</xdr:row>
      <xdr:rowOff>45720</xdr:rowOff>
    </xdr:from>
    <xdr:to>
      <xdr:col>3</xdr:col>
      <xdr:colOff>220980</xdr:colOff>
      <xdr:row>5</xdr:row>
      <xdr:rowOff>177648</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3980" y="45720"/>
          <a:ext cx="1043940" cy="977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161926</xdr:colOff>
      <xdr:row>0</xdr:row>
      <xdr:rowOff>53340</xdr:rowOff>
    </xdr:from>
    <xdr:to>
      <xdr:col>1</xdr:col>
      <xdr:colOff>401421</xdr:colOff>
      <xdr:row>5</xdr:row>
      <xdr:rowOff>41910</xdr:rowOff>
    </xdr:to>
    <xdr:pic>
      <xdr:nvPicPr>
        <xdr:cNvPr id="3" name="Picture 2">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53340"/>
          <a:ext cx="849095" cy="811530"/>
        </a:xfrm>
        <a:prstGeom prst="rect">
          <a:avLst/>
        </a:prstGeom>
      </xdr:spPr>
    </xdr:pic>
    <xdr:clientData/>
  </xdr:twoCellAnchor>
  <xdr:twoCellAnchor editAs="oneCell">
    <xdr:from>
      <xdr:col>10</xdr:col>
      <xdr:colOff>708660</xdr:colOff>
      <xdr:row>87</xdr:row>
      <xdr:rowOff>91440</xdr:rowOff>
    </xdr:from>
    <xdr:to>
      <xdr:col>12</xdr:col>
      <xdr:colOff>426720</xdr:colOff>
      <xdr:row>93</xdr:row>
      <xdr:rowOff>86360</xdr:rowOff>
    </xdr:to>
    <xdr:pic>
      <xdr:nvPicPr>
        <xdr:cNvPr id="4" name="Picture 3" descr="her-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6320" y="28011120"/>
          <a:ext cx="1280160" cy="1092200"/>
        </a:xfrm>
        <a:prstGeom prst="rect">
          <a:avLst/>
        </a:prstGeom>
        <a:noFill/>
        <a:ln>
          <a:noFill/>
        </a:ln>
      </xdr:spPr>
    </xdr:pic>
    <xdr:clientData/>
  </xdr:twoCellAnchor>
  <xdr:twoCellAnchor editAs="oneCell">
    <xdr:from>
      <xdr:col>0</xdr:col>
      <xdr:colOff>169546</xdr:colOff>
      <xdr:row>0</xdr:row>
      <xdr:rowOff>53340</xdr:rowOff>
    </xdr:from>
    <xdr:to>
      <xdr:col>1</xdr:col>
      <xdr:colOff>409041</xdr:colOff>
      <xdr:row>5</xdr:row>
      <xdr:rowOff>41910</xdr:rowOff>
    </xdr:to>
    <xdr:pic>
      <xdr:nvPicPr>
        <xdr:cNvPr id="5" name="Picture 4">
          <a:extLst>
            <a:ext uri="{FF2B5EF4-FFF2-40B4-BE49-F238E27FC236}">
              <a16:creationId xmlns=""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546" y="53340"/>
          <a:ext cx="849095" cy="811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7620</xdr:colOff>
      <xdr:row>28</xdr:row>
      <xdr:rowOff>83820</xdr:rowOff>
    </xdr:from>
    <xdr:to>
      <xdr:col>11</xdr:col>
      <xdr:colOff>396240</xdr:colOff>
      <xdr:row>34</xdr:row>
      <xdr:rowOff>78740</xdr:rowOff>
    </xdr:to>
    <xdr:pic>
      <xdr:nvPicPr>
        <xdr:cNvPr id="2" name="Picture 1" descr="her-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0060" y="4876800"/>
          <a:ext cx="1280160" cy="1092200"/>
        </a:xfrm>
        <a:prstGeom prst="rect">
          <a:avLst/>
        </a:prstGeom>
        <a:noFill/>
        <a:ln>
          <a:noFill/>
        </a:ln>
      </xdr:spPr>
    </xdr:pic>
    <xdr:clientData/>
  </xdr:twoCellAnchor>
  <xdr:twoCellAnchor editAs="oneCell">
    <xdr:from>
      <xdr:col>1</xdr:col>
      <xdr:colOff>192406</xdr:colOff>
      <xdr:row>0</xdr:row>
      <xdr:rowOff>76200</xdr:rowOff>
    </xdr:from>
    <xdr:to>
      <xdr:col>1</xdr:col>
      <xdr:colOff>1181100</xdr:colOff>
      <xdr:row>5</xdr:row>
      <xdr:rowOff>133350</xdr:rowOff>
    </xdr:to>
    <xdr:pic>
      <xdr:nvPicPr>
        <xdr:cNvPr id="3" name="Picture 2">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2006" y="76200"/>
          <a:ext cx="988694" cy="887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129540</xdr:colOff>
      <xdr:row>0</xdr:row>
      <xdr:rowOff>60960</xdr:rowOff>
    </xdr:from>
    <xdr:to>
      <xdr:col>3</xdr:col>
      <xdr:colOff>548640</xdr:colOff>
      <xdr:row>5</xdr:row>
      <xdr:rowOff>165348</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8740" y="60960"/>
          <a:ext cx="1028700" cy="973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358140</xdr:colOff>
      <xdr:row>0</xdr:row>
      <xdr:rowOff>68580</xdr:rowOff>
    </xdr:from>
    <xdr:to>
      <xdr:col>2</xdr:col>
      <xdr:colOff>114300</xdr:colOff>
      <xdr:row>5</xdr:row>
      <xdr:rowOff>105166</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740" y="68580"/>
          <a:ext cx="998220" cy="9662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223960</xdr:colOff>
      <xdr:row>0</xdr:row>
      <xdr:rowOff>60959</xdr:rowOff>
    </xdr:from>
    <xdr:to>
      <xdr:col>2</xdr:col>
      <xdr:colOff>541020</xdr:colOff>
      <xdr:row>5</xdr:row>
      <xdr:rowOff>167640</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560" y="60959"/>
          <a:ext cx="926660" cy="922021"/>
        </a:xfrm>
        <a:prstGeom prst="rect">
          <a:avLst/>
        </a:prstGeom>
      </xdr:spPr>
    </xdr:pic>
    <xdr:clientData/>
  </xdr:twoCellAnchor>
  <xdr:oneCellAnchor>
    <xdr:from>
      <xdr:col>6</xdr:col>
      <xdr:colOff>22771</xdr:colOff>
      <xdr:row>23</xdr:row>
      <xdr:rowOff>167455</xdr:rowOff>
    </xdr:from>
    <xdr:ext cx="3215817" cy="937629"/>
    <xdr:sp macro="" textlink="">
      <xdr:nvSpPr>
        <xdr:cNvPr id="3" name="Rectangle 2"/>
        <xdr:cNvSpPr/>
      </xdr:nvSpPr>
      <xdr:spPr>
        <a:xfrm>
          <a:off x="4411891" y="4533715"/>
          <a:ext cx="3215817" cy="937629"/>
        </a:xfrm>
        <a:prstGeom prst="rect">
          <a:avLst/>
        </a:prstGeom>
        <a:noFill/>
      </xdr:spPr>
      <xdr:txBody>
        <a:bodyPr wrap="none" lIns="91440" tIns="45720" rIns="91440" bIns="45720">
          <a:spAutoFit/>
        </a:bodyPr>
        <a:lstStyle/>
        <a:p>
          <a:pPr algn="ctr"/>
          <a:r>
            <a:rPr lang="en-US" sz="54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Speciment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25"/>
  <sheetViews>
    <sheetView workbookViewId="0">
      <selection activeCell="G10" sqref="G10"/>
    </sheetView>
  </sheetViews>
  <sheetFormatPr defaultRowHeight="14.4"/>
  <cols>
    <col min="3" max="3" width="14.109375" customWidth="1"/>
    <col min="4" max="4" width="4.77734375" customWidth="1"/>
    <col min="5" max="5" width="88.109375" customWidth="1"/>
    <col min="9" max="9" width="64.21875" customWidth="1"/>
  </cols>
  <sheetData>
    <row r="1" spans="3:5" ht="22.8">
      <c r="C1" s="1"/>
      <c r="D1" s="2"/>
      <c r="E1" s="89" t="s">
        <v>50</v>
      </c>
    </row>
    <row r="2" spans="3:5" ht="11.4" customHeight="1">
      <c r="C2" s="3"/>
      <c r="D2" s="4"/>
      <c r="E2" s="27"/>
    </row>
    <row r="3" spans="3:5" ht="14.4" customHeight="1">
      <c r="C3" s="3"/>
      <c r="D3" s="4"/>
      <c r="E3" s="39" t="s">
        <v>51</v>
      </c>
    </row>
    <row r="4" spans="3:5" ht="14.4" customHeight="1">
      <c r="C4" s="3"/>
      <c r="D4" s="4"/>
      <c r="E4" s="39" t="s">
        <v>300</v>
      </c>
    </row>
    <row r="5" spans="3:5" ht="3.6" customHeight="1">
      <c r="C5" s="3"/>
      <c r="D5" s="4"/>
      <c r="E5" s="27"/>
    </row>
    <row r="6" spans="3:5" ht="15.6">
      <c r="C6" s="86" t="s">
        <v>62</v>
      </c>
      <c r="D6" s="87"/>
      <c r="E6" s="88" t="s">
        <v>198</v>
      </c>
    </row>
    <row r="8" spans="3:5" ht="18">
      <c r="C8" s="42" t="s">
        <v>49</v>
      </c>
      <c r="D8" s="42" t="s">
        <v>62</v>
      </c>
      <c r="E8" s="42" t="s">
        <v>80</v>
      </c>
    </row>
    <row r="9" spans="3:5" ht="15" thickBot="1"/>
    <row r="10" spans="3:5" ht="15" thickBot="1">
      <c r="C10" s="95" t="s">
        <v>106</v>
      </c>
      <c r="E10" s="96" t="s">
        <v>210</v>
      </c>
    </row>
    <row r="11" spans="3:5" ht="29.4" thickBot="1">
      <c r="C11" s="104" t="s">
        <v>11</v>
      </c>
      <c r="E11" s="97" t="s">
        <v>211</v>
      </c>
    </row>
    <row r="12" spans="3:5" ht="29.4" thickBot="1">
      <c r="C12" s="104" t="s">
        <v>12</v>
      </c>
      <c r="E12" s="97" t="s">
        <v>212</v>
      </c>
    </row>
    <row r="13" spans="3:5" ht="15" thickBot="1">
      <c r="C13" s="104" t="s">
        <v>213</v>
      </c>
      <c r="E13" s="97" t="s">
        <v>214</v>
      </c>
    </row>
    <row r="14" spans="3:5" ht="43.8" thickBot="1">
      <c r="C14" s="105" t="s">
        <v>58</v>
      </c>
      <c r="E14" s="99" t="s">
        <v>215</v>
      </c>
    </row>
    <row r="15" spans="3:5" ht="29.4" thickBot="1">
      <c r="C15" s="105" t="s">
        <v>216</v>
      </c>
      <c r="E15" s="99" t="s">
        <v>217</v>
      </c>
    </row>
    <row r="16" spans="3:5" ht="29.4" thickBot="1">
      <c r="C16" s="106" t="s">
        <v>218</v>
      </c>
      <c r="E16" s="101" t="s">
        <v>219</v>
      </c>
    </row>
    <row r="17" spans="3:5" ht="29.4" thickBot="1">
      <c r="C17" s="106" t="s">
        <v>61</v>
      </c>
      <c r="E17" s="101" t="s">
        <v>220</v>
      </c>
    </row>
    <row r="18" spans="3:5" ht="29.4" thickBot="1">
      <c r="C18" s="107" t="s">
        <v>221</v>
      </c>
      <c r="E18" s="103" t="s">
        <v>222</v>
      </c>
    </row>
    <row r="19" spans="3:5" ht="15" thickBot="1">
      <c r="C19" s="107" t="s">
        <v>81</v>
      </c>
      <c r="E19" s="103" t="s">
        <v>223</v>
      </c>
    </row>
    <row r="21" spans="3:5" ht="15" thickBot="1"/>
    <row r="22" spans="3:5" ht="15" thickBot="1">
      <c r="C22" s="108" t="s">
        <v>224</v>
      </c>
    </row>
    <row r="23" spans="3:5" ht="15" thickBot="1">
      <c r="C23" s="98" t="s">
        <v>225</v>
      </c>
    </row>
    <row r="24" spans="3:5" ht="15" thickBot="1">
      <c r="C24" s="100" t="s">
        <v>226</v>
      </c>
    </row>
    <row r="25" spans="3:5" ht="15" thickBot="1">
      <c r="C25" s="102" t="s">
        <v>227</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workbookViewId="0">
      <selection activeCell="C1" sqref="C1:P1"/>
    </sheetView>
  </sheetViews>
  <sheetFormatPr defaultRowHeight="14.4"/>
  <cols>
    <col min="5" max="5" width="10.6640625" bestFit="1" customWidth="1"/>
    <col min="6" max="6" width="11.33203125" customWidth="1"/>
    <col min="7" max="7" width="19.6640625" customWidth="1"/>
    <col min="8" max="8" width="16.109375" customWidth="1"/>
    <col min="9" max="9" width="11.33203125" customWidth="1"/>
    <col min="10" max="11" width="11.21875" customWidth="1"/>
    <col min="12" max="12" width="11.5546875" bestFit="1" customWidth="1"/>
    <col min="13" max="13" width="11.44140625" customWidth="1"/>
    <col min="14" max="14" width="12" customWidth="1"/>
    <col min="15" max="15" width="12.21875" customWidth="1"/>
    <col min="16" max="16" width="12.21875" bestFit="1" customWidth="1"/>
  </cols>
  <sheetData>
    <row r="1" spans="1:16" ht="15.6" customHeight="1">
      <c r="A1" s="1"/>
      <c r="B1" s="2"/>
      <c r="C1" s="225" t="s">
        <v>50</v>
      </c>
      <c r="D1" s="226"/>
      <c r="E1" s="226"/>
      <c r="F1" s="226"/>
      <c r="G1" s="226"/>
      <c r="H1" s="226"/>
      <c r="I1" s="226"/>
      <c r="J1" s="226"/>
      <c r="K1" s="226"/>
      <c r="L1" s="226"/>
      <c r="M1" s="226"/>
      <c r="N1" s="226"/>
      <c r="O1" s="226"/>
      <c r="P1" s="226"/>
    </row>
    <row r="2" spans="1:16" ht="15" customHeight="1">
      <c r="A2" s="3"/>
      <c r="B2" s="4"/>
      <c r="C2" s="27"/>
      <c r="D2" s="28"/>
      <c r="E2" s="28"/>
      <c r="F2" s="28"/>
      <c r="G2" s="28"/>
      <c r="H2" s="28"/>
      <c r="I2" s="28"/>
      <c r="J2" s="28"/>
      <c r="K2" s="28"/>
      <c r="L2" s="28"/>
      <c r="M2" s="28"/>
      <c r="N2" s="28"/>
      <c r="O2" s="28"/>
      <c r="P2" s="28"/>
    </row>
    <row r="3" spans="1:16" ht="14.4" customHeight="1">
      <c r="A3" s="3"/>
      <c r="B3" s="4"/>
      <c r="C3" s="225" t="s">
        <v>51</v>
      </c>
      <c r="D3" s="226"/>
      <c r="E3" s="226"/>
      <c r="F3" s="226"/>
      <c r="G3" s="226"/>
      <c r="H3" s="226"/>
      <c r="I3" s="226"/>
      <c r="J3" s="226"/>
      <c r="K3" s="226"/>
      <c r="L3" s="226"/>
      <c r="M3" s="226"/>
      <c r="N3" s="226"/>
      <c r="O3" s="226"/>
      <c r="P3" s="226"/>
    </row>
    <row r="4" spans="1:16" ht="5.4" customHeight="1">
      <c r="A4" s="3"/>
      <c r="B4" s="4"/>
      <c r="C4" s="225"/>
      <c r="D4" s="226"/>
      <c r="E4" s="226"/>
      <c r="F4" s="226"/>
      <c r="G4" s="226"/>
      <c r="H4" s="226"/>
      <c r="I4" s="226"/>
      <c r="J4" s="226"/>
      <c r="K4" s="226"/>
      <c r="L4" s="226"/>
      <c r="M4" s="226"/>
      <c r="N4" s="226"/>
      <c r="O4" s="226"/>
      <c r="P4" s="226"/>
    </row>
    <row r="5" spans="1:16" ht="14.4" customHeight="1">
      <c r="A5" s="3"/>
      <c r="B5" s="4"/>
      <c r="C5" s="225" t="s">
        <v>228</v>
      </c>
      <c r="D5" s="226"/>
      <c r="E5" s="226"/>
      <c r="F5" s="226"/>
      <c r="G5" s="226"/>
      <c r="H5" s="226"/>
      <c r="I5" s="226"/>
      <c r="J5" s="226"/>
      <c r="K5" s="226"/>
      <c r="L5" s="226"/>
      <c r="M5" s="226"/>
      <c r="N5" s="226"/>
      <c r="O5" s="226"/>
      <c r="P5" s="226"/>
    </row>
    <row r="6" spans="1:16" ht="7.8" customHeight="1">
      <c r="A6" s="3"/>
      <c r="B6" s="4"/>
      <c r="C6" s="27"/>
      <c r="D6" s="28"/>
      <c r="E6" s="28"/>
      <c r="F6" s="28"/>
      <c r="G6" s="28"/>
      <c r="H6" s="28"/>
      <c r="I6" s="28"/>
      <c r="J6" s="28"/>
      <c r="K6" s="28"/>
      <c r="L6" s="28"/>
      <c r="M6" s="28"/>
      <c r="N6" s="28"/>
      <c r="O6" s="28"/>
      <c r="P6" s="28"/>
    </row>
    <row r="7" spans="1:16" ht="15.6">
      <c r="A7" s="227" t="s">
        <v>229</v>
      </c>
      <c r="B7" s="228"/>
      <c r="C7" s="228"/>
      <c r="D7" s="228"/>
      <c r="E7" s="228"/>
      <c r="F7" s="228"/>
      <c r="G7" s="228"/>
      <c r="H7" s="228"/>
      <c r="I7" s="228"/>
      <c r="J7" s="228"/>
      <c r="K7" s="228"/>
      <c r="L7" s="228"/>
      <c r="M7" s="228"/>
      <c r="N7" s="228"/>
      <c r="O7" s="228"/>
      <c r="P7" s="228"/>
    </row>
    <row r="8" spans="1:16">
      <c r="A8" s="222" t="s">
        <v>0</v>
      </c>
      <c r="B8" s="223"/>
      <c r="C8" s="223"/>
      <c r="D8" s="237"/>
      <c r="E8" s="222" t="s">
        <v>1</v>
      </c>
      <c r="F8" s="237"/>
      <c r="G8" s="222" t="s">
        <v>2</v>
      </c>
      <c r="H8" s="237"/>
      <c r="I8" s="222" t="s">
        <v>3</v>
      </c>
      <c r="J8" s="237"/>
      <c r="K8" s="222" t="s">
        <v>4</v>
      </c>
      <c r="L8" s="237"/>
      <c r="M8" s="229" t="s">
        <v>5</v>
      </c>
      <c r="N8" s="230"/>
      <c r="O8" s="230"/>
      <c r="P8" s="224"/>
    </row>
    <row r="9" spans="1:16">
      <c r="A9" s="240" t="s">
        <v>230</v>
      </c>
      <c r="B9" s="241"/>
      <c r="C9" s="241"/>
      <c r="D9" s="242"/>
      <c r="E9" s="231"/>
      <c r="F9" s="233"/>
      <c r="G9" s="246" t="s">
        <v>231</v>
      </c>
      <c r="H9" s="247"/>
      <c r="I9" s="5" t="s">
        <v>47</v>
      </c>
      <c r="J9" s="23">
        <v>3</v>
      </c>
      <c r="K9" s="240" t="s">
        <v>232</v>
      </c>
      <c r="L9" s="242"/>
      <c r="M9" s="231"/>
      <c r="N9" s="232"/>
      <c r="O9" s="232"/>
      <c r="P9" s="233"/>
    </row>
    <row r="10" spans="1:16">
      <c r="A10" s="243"/>
      <c r="B10" s="244"/>
      <c r="C10" s="244"/>
      <c r="D10" s="245"/>
      <c r="E10" s="234"/>
      <c r="F10" s="236"/>
      <c r="G10" s="248"/>
      <c r="H10" s="249"/>
      <c r="I10" s="5" t="s">
        <v>48</v>
      </c>
      <c r="J10" s="23">
        <v>0</v>
      </c>
      <c r="K10" s="243"/>
      <c r="L10" s="245"/>
      <c r="M10" s="234" t="s">
        <v>284</v>
      </c>
      <c r="N10" s="235"/>
      <c r="O10" s="235"/>
      <c r="P10" s="236"/>
    </row>
    <row r="11" spans="1:16">
      <c r="A11" s="250" t="s">
        <v>6</v>
      </c>
      <c r="B11" s="250"/>
      <c r="C11" s="250"/>
      <c r="D11" s="250"/>
      <c r="E11" s="222" t="s">
        <v>7</v>
      </c>
      <c r="F11" s="223"/>
      <c r="G11" s="237"/>
      <c r="H11" s="222" t="s">
        <v>8</v>
      </c>
      <c r="I11" s="223"/>
      <c r="J11" s="237"/>
      <c r="K11" s="222" t="s">
        <v>9</v>
      </c>
      <c r="L11" s="223"/>
      <c r="M11" s="223"/>
      <c r="N11" s="223"/>
      <c r="O11" s="223"/>
      <c r="P11" s="237"/>
    </row>
    <row r="12" spans="1:16" ht="14.4" customHeight="1">
      <c r="A12" s="6"/>
      <c r="B12" s="7"/>
      <c r="C12" s="7"/>
      <c r="D12" s="8"/>
      <c r="E12" s="141" t="s">
        <v>71</v>
      </c>
      <c r="F12" s="253"/>
      <c r="G12" s="142"/>
      <c r="H12" s="191"/>
      <c r="I12" s="191"/>
      <c r="J12" s="191"/>
      <c r="K12" s="169" t="s">
        <v>233</v>
      </c>
      <c r="L12" s="238"/>
      <c r="M12" s="238"/>
      <c r="N12" s="238"/>
      <c r="O12" s="238"/>
      <c r="P12" s="112"/>
    </row>
    <row r="13" spans="1:16">
      <c r="A13" s="9"/>
      <c r="B13" s="10"/>
      <c r="C13" s="10"/>
      <c r="D13" s="11"/>
      <c r="E13" s="143"/>
      <c r="F13" s="254"/>
      <c r="G13" s="144"/>
      <c r="H13" s="252"/>
      <c r="I13" s="252"/>
      <c r="J13" s="252"/>
      <c r="K13" s="113"/>
      <c r="L13" s="239"/>
      <c r="M13" s="239"/>
      <c r="N13" s="239"/>
      <c r="O13" s="239"/>
      <c r="P13" s="114"/>
    </row>
    <row r="14" spans="1:16">
      <c r="A14" s="12"/>
      <c r="B14" s="13"/>
      <c r="C14" s="14"/>
      <c r="D14" s="178" t="s">
        <v>10</v>
      </c>
      <c r="E14" s="179"/>
      <c r="F14" s="255"/>
      <c r="G14" s="255"/>
      <c r="H14" s="256"/>
      <c r="I14" s="15"/>
      <c r="J14" s="15"/>
      <c r="K14" s="15"/>
      <c r="L14" s="15"/>
      <c r="M14" s="15"/>
      <c r="N14" s="15"/>
    </row>
    <row r="15" spans="1:16" ht="30.6" customHeight="1">
      <c r="A15" s="169" t="s">
        <v>14</v>
      </c>
      <c r="B15" s="170"/>
      <c r="C15" s="171"/>
      <c r="D15" s="111" t="str">
        <f>'CPL Math'!C13</f>
        <v>CPL 3</v>
      </c>
      <c r="E15" s="238"/>
      <c r="F15" s="138" t="str">
        <f>'CPL Math'!E11</f>
        <v>Bertakwa kepada Tuhan Yang Maha Esa, memiliki rasa nasionalisme, serta menjunjung sikap anti korupsi; taat hukum dalam kehidupan bermasyarakat dan bernegara berdasarkan Pancasila</v>
      </c>
      <c r="G15" s="139"/>
      <c r="H15" s="139"/>
      <c r="I15" s="139"/>
      <c r="J15" s="139"/>
      <c r="K15" s="139"/>
      <c r="L15" s="139"/>
      <c r="M15" s="139"/>
      <c r="N15" s="139"/>
      <c r="O15" s="139"/>
      <c r="P15" s="140"/>
    </row>
    <row r="16" spans="1:16" ht="35.4" customHeight="1">
      <c r="A16" s="172"/>
      <c r="B16" s="173"/>
      <c r="C16" s="174"/>
      <c r="D16" s="111" t="str">
        <f>'CPL Math'!C17</f>
        <v>CPL 7</v>
      </c>
      <c r="E16" s="238"/>
      <c r="F16" s="138" t="str">
        <f>'CPL Math'!E17</f>
        <v xml:space="preserve">Mampu merumuskan, meyelesaikan, menginterpretasi dan menganalisis suatu permasalahan dunia nyata melalui pendekatan matematika dengan atau tanpa bantuan perangkat lunak secara komprehensif </v>
      </c>
      <c r="G16" s="139"/>
      <c r="H16" s="139"/>
      <c r="I16" s="139"/>
      <c r="J16" s="139"/>
      <c r="K16" s="139"/>
      <c r="L16" s="139"/>
      <c r="M16" s="139"/>
      <c r="N16" s="139"/>
      <c r="O16" s="139"/>
      <c r="P16" s="140"/>
    </row>
    <row r="17" spans="1:16" ht="18" customHeight="1">
      <c r="A17" s="172"/>
      <c r="B17" s="173"/>
      <c r="C17" s="174"/>
      <c r="D17" s="111" t="str">
        <f>'CPL Math'!C18</f>
        <v>CPL 8</v>
      </c>
      <c r="E17" s="238"/>
      <c r="F17" s="257" t="str">
        <f>'CPL Math'!E18</f>
        <v>Mampu menguasai konsep teoritis matematika dan konsep model matematika secara lengkap dan mendalam</v>
      </c>
      <c r="G17" s="258"/>
      <c r="H17" s="258"/>
      <c r="I17" s="258"/>
      <c r="J17" s="258"/>
      <c r="K17" s="258"/>
      <c r="L17" s="258"/>
      <c r="M17" s="258"/>
      <c r="N17" s="258"/>
      <c r="O17" s="258"/>
      <c r="P17" s="259"/>
    </row>
    <row r="18" spans="1:16" ht="21" customHeight="1">
      <c r="A18" s="172"/>
      <c r="B18" s="173"/>
      <c r="C18" s="174"/>
      <c r="D18" s="111" t="str">
        <f>'CPL Math'!C19</f>
        <v>CPL 9</v>
      </c>
      <c r="E18" s="238"/>
      <c r="F18" s="138" t="str">
        <f>'CPL Math'!E19</f>
        <v>Menguasai penerapan prinsip matematika di bidang industri dan matematika keuangan</v>
      </c>
      <c r="G18" s="139"/>
      <c r="H18" s="139"/>
      <c r="I18" s="139"/>
      <c r="J18" s="139"/>
      <c r="K18" s="139"/>
      <c r="L18" s="139"/>
      <c r="M18" s="139"/>
      <c r="N18" s="139"/>
      <c r="O18" s="139"/>
      <c r="P18" s="140"/>
    </row>
    <row r="19" spans="1:16">
      <c r="A19" s="172"/>
      <c r="B19" s="173"/>
      <c r="C19" s="174"/>
      <c r="D19" s="178" t="s">
        <v>13</v>
      </c>
      <c r="E19" s="179"/>
      <c r="F19" s="180"/>
      <c r="G19" s="180"/>
      <c r="H19" s="181"/>
      <c r="I19" s="15"/>
      <c r="J19" s="15"/>
      <c r="K19" s="15"/>
      <c r="L19" s="15"/>
      <c r="M19" s="15"/>
      <c r="N19" s="15"/>
    </row>
    <row r="20" spans="1:16">
      <c r="A20" s="172"/>
      <c r="B20" s="173"/>
      <c r="C20" s="174"/>
      <c r="D20" s="111" t="s">
        <v>16</v>
      </c>
      <c r="E20" s="112"/>
      <c r="F20" s="138" t="s">
        <v>234</v>
      </c>
      <c r="G20" s="139"/>
      <c r="H20" s="139"/>
      <c r="I20" s="139"/>
      <c r="J20" s="139"/>
      <c r="K20" s="139"/>
      <c r="L20" s="139"/>
      <c r="M20" s="139"/>
      <c r="N20" s="139"/>
      <c r="O20" s="139"/>
      <c r="P20" s="140"/>
    </row>
    <row r="21" spans="1:16" ht="13.8" customHeight="1">
      <c r="A21" s="172"/>
      <c r="B21" s="173"/>
      <c r="C21" s="174"/>
      <c r="D21" s="111" t="s">
        <v>17</v>
      </c>
      <c r="E21" s="112"/>
      <c r="F21" s="185" t="s">
        <v>235</v>
      </c>
      <c r="G21" s="186"/>
      <c r="H21" s="186"/>
      <c r="I21" s="186"/>
      <c r="J21" s="186"/>
      <c r="K21" s="186"/>
      <c r="L21" s="186"/>
      <c r="M21" s="186"/>
      <c r="N21" s="186"/>
      <c r="O21" s="186"/>
      <c r="P21" s="187"/>
    </row>
    <row r="22" spans="1:16">
      <c r="A22" s="172"/>
      <c r="B22" s="173"/>
      <c r="C22" s="174"/>
      <c r="D22" s="145" t="s">
        <v>52</v>
      </c>
      <c r="E22" s="146"/>
      <c r="F22" s="182" t="s">
        <v>236</v>
      </c>
      <c r="G22" s="183"/>
      <c r="H22" s="183"/>
      <c r="I22" s="183"/>
      <c r="J22" s="183"/>
      <c r="K22" s="183"/>
      <c r="L22" s="183"/>
      <c r="M22" s="183"/>
      <c r="N22" s="183"/>
      <c r="O22" s="183"/>
      <c r="P22" s="184"/>
    </row>
    <row r="23" spans="1:16">
      <c r="A23" s="172"/>
      <c r="B23" s="173"/>
      <c r="C23" s="174"/>
      <c r="D23" s="145" t="s">
        <v>53</v>
      </c>
      <c r="E23" s="146"/>
      <c r="F23" s="182" t="s">
        <v>237</v>
      </c>
      <c r="G23" s="183"/>
      <c r="H23" s="183"/>
      <c r="I23" s="183"/>
      <c r="J23" s="183"/>
      <c r="K23" s="183"/>
      <c r="L23" s="183"/>
      <c r="M23" s="183"/>
      <c r="N23" s="183"/>
      <c r="O23" s="183"/>
      <c r="P23" s="184"/>
    </row>
    <row r="24" spans="1:16">
      <c r="A24" s="172"/>
      <c r="B24" s="173"/>
      <c r="C24" s="174"/>
      <c r="D24" s="145" t="s">
        <v>54</v>
      </c>
      <c r="E24" s="146"/>
      <c r="F24" s="182" t="s">
        <v>238</v>
      </c>
      <c r="G24" s="183"/>
      <c r="H24" s="183"/>
      <c r="I24" s="183"/>
      <c r="J24" s="183"/>
      <c r="K24" s="183"/>
      <c r="L24" s="183"/>
      <c r="M24" s="183"/>
      <c r="N24" s="183"/>
      <c r="O24" s="183"/>
      <c r="P24" s="184"/>
    </row>
    <row r="25" spans="1:16">
      <c r="A25" s="172"/>
      <c r="B25" s="173"/>
      <c r="C25" s="174"/>
      <c r="D25" s="178" t="s">
        <v>15</v>
      </c>
      <c r="E25" s="179"/>
      <c r="F25" s="180"/>
      <c r="G25" s="180"/>
      <c r="H25" s="181"/>
      <c r="I25" s="15"/>
      <c r="J25" s="15"/>
      <c r="K25" s="15"/>
      <c r="L25" s="15"/>
      <c r="M25" s="15"/>
      <c r="N25" s="15"/>
    </row>
    <row r="26" spans="1:16" ht="16.2" customHeight="1">
      <c r="A26" s="172"/>
      <c r="B26" s="173"/>
      <c r="C26" s="174"/>
      <c r="D26" s="111" t="s">
        <v>18</v>
      </c>
      <c r="E26" s="112"/>
      <c r="F26" s="185" t="s">
        <v>239</v>
      </c>
      <c r="G26" s="186"/>
      <c r="H26" s="186"/>
      <c r="I26" s="186"/>
      <c r="J26" s="186"/>
      <c r="K26" s="186"/>
      <c r="L26" s="186"/>
      <c r="M26" s="186"/>
      <c r="N26" s="186"/>
      <c r="O26" s="186"/>
      <c r="P26" s="187"/>
    </row>
    <row r="27" spans="1:16">
      <c r="A27" s="172"/>
      <c r="B27" s="173"/>
      <c r="C27" s="174"/>
      <c r="D27" s="145" t="s">
        <v>19</v>
      </c>
      <c r="E27" s="146"/>
      <c r="F27" s="185" t="s">
        <v>240</v>
      </c>
      <c r="G27" s="186"/>
      <c r="H27" s="186"/>
      <c r="I27" s="186"/>
      <c r="J27" s="186"/>
      <c r="K27" s="186"/>
      <c r="L27" s="186"/>
      <c r="M27" s="186"/>
      <c r="N27" s="186"/>
      <c r="O27" s="186"/>
      <c r="P27" s="187"/>
    </row>
    <row r="28" spans="1:16">
      <c r="A28" s="172"/>
      <c r="B28" s="173"/>
      <c r="C28" s="174"/>
      <c r="D28" s="111" t="s">
        <v>21</v>
      </c>
      <c r="E28" s="112"/>
      <c r="F28" s="138" t="s">
        <v>241</v>
      </c>
      <c r="G28" s="139"/>
      <c r="H28" s="139"/>
      <c r="I28" s="139"/>
      <c r="J28" s="139"/>
      <c r="K28" s="139"/>
      <c r="L28" s="139"/>
      <c r="M28" s="139"/>
      <c r="N28" s="139"/>
      <c r="O28" s="139"/>
      <c r="P28" s="140"/>
    </row>
    <row r="29" spans="1:16" ht="16.8" customHeight="1">
      <c r="A29" s="172"/>
      <c r="B29" s="173"/>
      <c r="C29" s="174"/>
      <c r="D29" s="111" t="s">
        <v>22</v>
      </c>
      <c r="E29" s="112"/>
      <c r="F29" s="182" t="s">
        <v>242</v>
      </c>
      <c r="G29" s="183"/>
      <c r="H29" s="183"/>
      <c r="I29" s="183"/>
      <c r="J29" s="183"/>
      <c r="K29" s="183"/>
      <c r="L29" s="183"/>
      <c r="M29" s="183"/>
      <c r="N29" s="183"/>
      <c r="O29" s="183"/>
      <c r="P29" s="184"/>
    </row>
    <row r="30" spans="1:16">
      <c r="A30" s="172"/>
      <c r="B30" s="173"/>
      <c r="C30" s="174"/>
      <c r="D30" s="111" t="s">
        <v>23</v>
      </c>
      <c r="E30" s="112"/>
      <c r="F30" s="182" t="s">
        <v>243</v>
      </c>
      <c r="G30" s="183"/>
      <c r="H30" s="183"/>
      <c r="I30" s="183"/>
      <c r="J30" s="183"/>
      <c r="K30" s="183"/>
      <c r="L30" s="183"/>
      <c r="M30" s="183"/>
      <c r="N30" s="183"/>
      <c r="O30" s="183"/>
      <c r="P30" s="184"/>
    </row>
    <row r="31" spans="1:16">
      <c r="A31" s="172"/>
      <c r="B31" s="173"/>
      <c r="C31" s="174"/>
      <c r="D31" s="111" t="s">
        <v>24</v>
      </c>
      <c r="E31" s="112"/>
      <c r="F31" s="138" t="s">
        <v>244</v>
      </c>
      <c r="G31" s="139"/>
      <c r="H31" s="139"/>
      <c r="I31" s="139"/>
      <c r="J31" s="139"/>
      <c r="K31" s="139"/>
      <c r="L31" s="139"/>
      <c r="M31" s="139"/>
      <c r="N31" s="139"/>
      <c r="O31" s="139"/>
      <c r="P31" s="140"/>
    </row>
    <row r="32" spans="1:16">
      <c r="A32" s="172"/>
      <c r="B32" s="173"/>
      <c r="C32" s="174"/>
      <c r="D32" s="111" t="s">
        <v>25</v>
      </c>
      <c r="E32" s="112"/>
      <c r="F32" s="182" t="s">
        <v>245</v>
      </c>
      <c r="G32" s="183"/>
      <c r="H32" s="183"/>
      <c r="I32" s="183"/>
      <c r="J32" s="183"/>
      <c r="K32" s="183"/>
      <c r="L32" s="183"/>
      <c r="M32" s="183"/>
      <c r="N32" s="183"/>
      <c r="O32" s="183"/>
      <c r="P32" s="184"/>
    </row>
    <row r="33" spans="1:16">
      <c r="A33" s="172"/>
      <c r="B33" s="173"/>
      <c r="C33" s="174"/>
      <c r="D33" s="111" t="s">
        <v>55</v>
      </c>
      <c r="E33" s="112"/>
      <c r="F33" s="185" t="s">
        <v>246</v>
      </c>
      <c r="G33" s="186"/>
      <c r="H33" s="186"/>
      <c r="I33" s="186"/>
      <c r="J33" s="186"/>
      <c r="K33" s="186"/>
      <c r="L33" s="186"/>
      <c r="M33" s="186"/>
      <c r="N33" s="186"/>
      <c r="O33" s="186"/>
      <c r="P33" s="187"/>
    </row>
    <row r="34" spans="1:16">
      <c r="A34" s="172"/>
      <c r="B34" s="173"/>
      <c r="C34" s="174"/>
      <c r="D34" s="111" t="s">
        <v>56</v>
      </c>
      <c r="E34" s="112"/>
      <c r="F34" s="185" t="s">
        <v>247</v>
      </c>
      <c r="G34" s="186"/>
      <c r="H34" s="186"/>
      <c r="I34" s="186"/>
      <c r="J34" s="186"/>
      <c r="K34" s="186"/>
      <c r="L34" s="186"/>
      <c r="M34" s="186"/>
      <c r="N34" s="186"/>
      <c r="O34" s="186"/>
      <c r="P34" s="187"/>
    </row>
    <row r="35" spans="1:16">
      <c r="A35" s="172"/>
      <c r="B35" s="173"/>
      <c r="C35" s="174"/>
      <c r="D35" s="111" t="s">
        <v>57</v>
      </c>
      <c r="E35" s="112"/>
      <c r="F35" s="182" t="s">
        <v>248</v>
      </c>
      <c r="G35" s="183"/>
      <c r="H35" s="183"/>
      <c r="I35" s="183"/>
      <c r="J35" s="183"/>
      <c r="K35" s="183"/>
      <c r="L35" s="183"/>
      <c r="M35" s="183"/>
      <c r="N35" s="183"/>
      <c r="O35" s="183"/>
      <c r="P35" s="184"/>
    </row>
    <row r="36" spans="1:16">
      <c r="A36" s="172"/>
      <c r="B36" s="173"/>
      <c r="C36" s="174"/>
      <c r="D36" s="111" t="s">
        <v>72</v>
      </c>
      <c r="E36" s="112"/>
      <c r="F36" s="185" t="s">
        <v>249</v>
      </c>
      <c r="G36" s="186"/>
      <c r="H36" s="186"/>
      <c r="I36" s="186"/>
      <c r="J36" s="186"/>
      <c r="K36" s="186"/>
      <c r="L36" s="186"/>
      <c r="M36" s="186"/>
      <c r="N36" s="186"/>
      <c r="O36" s="186"/>
      <c r="P36" s="187"/>
    </row>
    <row r="37" spans="1:16">
      <c r="A37" s="175"/>
      <c r="B37" s="176"/>
      <c r="C37" s="177"/>
      <c r="D37" s="178" t="s">
        <v>20</v>
      </c>
      <c r="E37" s="179"/>
      <c r="F37" s="180"/>
      <c r="G37" s="180"/>
      <c r="H37" s="181"/>
      <c r="I37" s="16"/>
      <c r="J37" s="16"/>
      <c r="K37" s="16"/>
      <c r="L37" s="16"/>
      <c r="M37" s="16"/>
      <c r="N37" s="10"/>
      <c r="O37" s="29"/>
    </row>
    <row r="38" spans="1:16">
      <c r="A38" s="188"/>
      <c r="B38" s="188"/>
      <c r="C38" s="188"/>
      <c r="D38" s="188"/>
      <c r="E38" s="188"/>
      <c r="F38" s="41" t="s">
        <v>18</v>
      </c>
      <c r="G38" s="41" t="s">
        <v>19</v>
      </c>
      <c r="H38" s="41" t="s">
        <v>21</v>
      </c>
      <c r="I38" s="41" t="s">
        <v>22</v>
      </c>
      <c r="J38" s="41" t="s">
        <v>23</v>
      </c>
      <c r="K38" s="41" t="s">
        <v>24</v>
      </c>
      <c r="L38" s="41" t="s">
        <v>25</v>
      </c>
      <c r="M38" s="41" t="s">
        <v>55</v>
      </c>
      <c r="N38" s="41" t="s">
        <v>56</v>
      </c>
      <c r="O38" s="41" t="s">
        <v>59</v>
      </c>
      <c r="P38" s="41" t="s">
        <v>79</v>
      </c>
    </row>
    <row r="39" spans="1:16">
      <c r="A39" s="188"/>
      <c r="B39" s="188"/>
      <c r="C39" s="188"/>
      <c r="D39" s="188" t="str">
        <f>D15</f>
        <v>CPL 3</v>
      </c>
      <c r="E39" s="188"/>
      <c r="F39" s="18" t="s">
        <v>60</v>
      </c>
      <c r="G39" s="18" t="s">
        <v>60</v>
      </c>
      <c r="H39" s="26" t="s">
        <v>62</v>
      </c>
      <c r="I39" s="17"/>
      <c r="J39" s="17"/>
      <c r="K39" s="26" t="s">
        <v>62</v>
      </c>
      <c r="L39" s="17"/>
      <c r="M39" s="26" t="s">
        <v>62</v>
      </c>
      <c r="N39" s="26" t="s">
        <v>62</v>
      </c>
      <c r="O39" s="18" t="s">
        <v>60</v>
      </c>
      <c r="P39" s="18" t="s">
        <v>60</v>
      </c>
    </row>
    <row r="40" spans="1:16">
      <c r="A40" s="188"/>
      <c r="B40" s="188"/>
      <c r="C40" s="188"/>
      <c r="D40" s="188" t="str">
        <f>D16</f>
        <v>CPL 7</v>
      </c>
      <c r="E40" s="188"/>
      <c r="F40" s="26"/>
      <c r="G40" s="26" t="s">
        <v>62</v>
      </c>
      <c r="H40" s="18" t="s">
        <v>60</v>
      </c>
      <c r="I40" s="18" t="s">
        <v>60</v>
      </c>
      <c r="J40" s="18" t="s">
        <v>60</v>
      </c>
      <c r="K40" s="18" t="s">
        <v>60</v>
      </c>
      <c r="L40" s="18" t="s">
        <v>60</v>
      </c>
      <c r="M40" s="18" t="s">
        <v>60</v>
      </c>
      <c r="N40" s="18" t="s">
        <v>60</v>
      </c>
      <c r="O40" s="18" t="s">
        <v>60</v>
      </c>
      <c r="P40" s="18" t="s">
        <v>60</v>
      </c>
    </row>
    <row r="41" spans="1:16">
      <c r="A41" s="188"/>
      <c r="B41" s="188"/>
      <c r="C41" s="188"/>
      <c r="D41" s="188" t="str">
        <f>D17</f>
        <v>CPL 8</v>
      </c>
      <c r="E41" s="188"/>
      <c r="F41" s="26" t="s">
        <v>62</v>
      </c>
      <c r="G41" s="26" t="s">
        <v>62</v>
      </c>
      <c r="H41" s="26" t="s">
        <v>62</v>
      </c>
      <c r="I41" s="26" t="s">
        <v>62</v>
      </c>
      <c r="J41" s="18" t="s">
        <v>60</v>
      </c>
      <c r="K41" s="18" t="s">
        <v>60</v>
      </c>
      <c r="L41" s="18" t="s">
        <v>60</v>
      </c>
      <c r="M41" s="18" t="s">
        <v>60</v>
      </c>
      <c r="N41" s="18" t="s">
        <v>60</v>
      </c>
      <c r="O41" s="18" t="s">
        <v>60</v>
      </c>
      <c r="P41" s="18" t="s">
        <v>60</v>
      </c>
    </row>
    <row r="42" spans="1:16">
      <c r="A42" s="188"/>
      <c r="B42" s="188"/>
      <c r="C42" s="188"/>
      <c r="D42" s="188" t="str">
        <f>D18</f>
        <v>CPL 9</v>
      </c>
      <c r="E42" s="188"/>
      <c r="F42" s="26" t="s">
        <v>62</v>
      </c>
      <c r="G42" s="26" t="s">
        <v>62</v>
      </c>
      <c r="H42" s="109" t="s">
        <v>62</v>
      </c>
      <c r="I42" s="26" t="s">
        <v>62</v>
      </c>
      <c r="J42" s="19" t="s">
        <v>60</v>
      </c>
      <c r="K42" s="19" t="s">
        <v>60</v>
      </c>
      <c r="L42" s="19" t="s">
        <v>60</v>
      </c>
      <c r="M42" s="19" t="s">
        <v>60</v>
      </c>
      <c r="N42" s="19" t="s">
        <v>60</v>
      </c>
      <c r="O42" s="19" t="s">
        <v>60</v>
      </c>
      <c r="P42" s="19" t="s">
        <v>60</v>
      </c>
    </row>
    <row r="43" spans="1:16" ht="63.6" customHeight="1">
      <c r="A43" s="169" t="s">
        <v>26</v>
      </c>
      <c r="B43" s="170"/>
      <c r="C43" s="171"/>
      <c r="D43" s="138" t="s">
        <v>250</v>
      </c>
      <c r="E43" s="139"/>
      <c r="F43" s="139"/>
      <c r="G43" s="139"/>
      <c r="H43" s="139"/>
      <c r="I43" s="139"/>
      <c r="J43" s="139"/>
      <c r="K43" s="139"/>
      <c r="L43" s="139"/>
      <c r="M43" s="139"/>
      <c r="N43" s="139"/>
      <c r="O43" s="139"/>
      <c r="P43" s="140"/>
    </row>
    <row r="44" spans="1:16">
      <c r="A44" s="169" t="s">
        <v>27</v>
      </c>
      <c r="B44" s="170"/>
      <c r="C44" s="171"/>
      <c r="D44" s="138" t="s">
        <v>251</v>
      </c>
      <c r="E44" s="139"/>
      <c r="F44" s="139"/>
      <c r="G44" s="139"/>
      <c r="H44" s="139"/>
      <c r="I44" s="139"/>
      <c r="J44" s="139"/>
      <c r="K44" s="139"/>
      <c r="L44" s="139"/>
      <c r="M44" s="139"/>
      <c r="N44" s="139"/>
      <c r="O44" s="139"/>
      <c r="P44" s="140"/>
    </row>
    <row r="45" spans="1:16" ht="175.8" customHeight="1">
      <c r="A45" s="175"/>
      <c r="B45" s="176"/>
      <c r="C45" s="177"/>
      <c r="D45" s="138"/>
      <c r="E45" s="139"/>
      <c r="F45" s="139"/>
      <c r="G45" s="139"/>
      <c r="H45" s="139"/>
      <c r="I45" s="139"/>
      <c r="J45" s="139"/>
      <c r="K45" s="139"/>
      <c r="L45" s="139"/>
      <c r="M45" s="139"/>
      <c r="N45" s="139"/>
      <c r="O45" s="139"/>
      <c r="P45" s="140"/>
    </row>
    <row r="46" spans="1:16">
      <c r="A46" s="169" t="s">
        <v>73</v>
      </c>
      <c r="B46" s="170"/>
      <c r="C46" s="171"/>
      <c r="D46" s="189" t="s">
        <v>28</v>
      </c>
      <c r="E46" s="181"/>
      <c r="F46" s="190"/>
      <c r="G46" s="191"/>
      <c r="H46" s="191"/>
      <c r="I46" s="191"/>
      <c r="J46" s="191"/>
      <c r="K46" s="191"/>
      <c r="L46" s="191"/>
      <c r="M46" s="191"/>
      <c r="N46" s="191"/>
      <c r="O46" s="30"/>
      <c r="P46" s="31"/>
    </row>
    <row r="47" spans="1:16" ht="45" customHeight="1">
      <c r="A47" s="172"/>
      <c r="B47" s="173"/>
      <c r="C47" s="174"/>
      <c r="D47" s="138" t="s">
        <v>252</v>
      </c>
      <c r="E47" s="139"/>
      <c r="F47" s="129"/>
      <c r="G47" s="129"/>
      <c r="H47" s="129"/>
      <c r="I47" s="129"/>
      <c r="J47" s="129"/>
      <c r="K47" s="129"/>
      <c r="L47" s="129"/>
      <c r="M47" s="129"/>
      <c r="N47" s="129"/>
      <c r="O47" s="129"/>
      <c r="P47" s="130"/>
    </row>
    <row r="48" spans="1:16" ht="14.4" customHeight="1">
      <c r="A48" s="172"/>
      <c r="B48" s="173"/>
      <c r="C48" s="174"/>
      <c r="D48" s="32" t="s">
        <v>29</v>
      </c>
      <c r="E48" s="33"/>
      <c r="F48" s="34"/>
      <c r="G48" s="34"/>
      <c r="H48" s="34"/>
      <c r="I48" s="34"/>
      <c r="J48" s="34"/>
      <c r="K48" s="34"/>
      <c r="L48" s="34"/>
      <c r="M48" s="34"/>
      <c r="N48" s="34"/>
      <c r="O48" s="30"/>
      <c r="P48" s="31"/>
    </row>
    <row r="49" spans="1:17" ht="94.2" customHeight="1">
      <c r="A49" s="175"/>
      <c r="B49" s="176"/>
      <c r="C49" s="177"/>
      <c r="D49" s="128" t="s">
        <v>253</v>
      </c>
      <c r="E49" s="129"/>
      <c r="F49" s="129"/>
      <c r="G49" s="129"/>
      <c r="H49" s="129"/>
      <c r="I49" s="129"/>
      <c r="J49" s="129"/>
      <c r="K49" s="129"/>
      <c r="L49" s="129"/>
      <c r="M49" s="129"/>
      <c r="N49" s="129"/>
      <c r="O49" s="129"/>
      <c r="P49" s="130"/>
    </row>
    <row r="50" spans="1:17">
      <c r="A50" s="222" t="s">
        <v>30</v>
      </c>
      <c r="B50" s="223"/>
      <c r="C50" s="237"/>
      <c r="D50" s="185" t="s">
        <v>74</v>
      </c>
      <c r="E50" s="186"/>
      <c r="F50" s="186"/>
      <c r="G50" s="186"/>
      <c r="H50" s="186"/>
      <c r="I50" s="186"/>
      <c r="J50" s="186"/>
      <c r="K50" s="186"/>
      <c r="L50" s="186"/>
      <c r="M50" s="186"/>
      <c r="N50" s="186"/>
      <c r="O50" s="186"/>
      <c r="P50" s="187"/>
    </row>
    <row r="51" spans="1:17">
      <c r="A51" s="222" t="s">
        <v>31</v>
      </c>
      <c r="B51" s="223"/>
      <c r="C51" s="224"/>
      <c r="D51" s="185" t="s">
        <v>254</v>
      </c>
      <c r="E51" s="186"/>
      <c r="F51" s="186"/>
      <c r="G51" s="186"/>
      <c r="H51" s="186"/>
      <c r="I51" s="186"/>
      <c r="J51" s="186"/>
      <c r="K51" s="186"/>
      <c r="L51" s="186"/>
      <c r="M51" s="186"/>
      <c r="N51" s="186"/>
      <c r="O51" s="186"/>
      <c r="P51" s="187"/>
    </row>
    <row r="52" spans="1:17" ht="27" customHeight="1">
      <c r="A52" s="223" t="s">
        <v>62</v>
      </c>
      <c r="B52" s="223"/>
      <c r="C52" s="230"/>
      <c r="D52" s="186" t="s">
        <v>62</v>
      </c>
      <c r="E52" s="186"/>
      <c r="F52" s="186"/>
      <c r="G52" s="186"/>
      <c r="H52" s="186"/>
      <c r="I52" s="186"/>
      <c r="J52" s="186"/>
      <c r="K52" s="186"/>
      <c r="L52" s="186"/>
      <c r="M52" s="186"/>
      <c r="N52" s="186"/>
      <c r="O52" s="186"/>
      <c r="P52" s="186"/>
      <c r="Q52" s="110"/>
    </row>
    <row r="53" spans="1:17" ht="34.200000000000003" customHeight="1">
      <c r="A53" s="203" t="s">
        <v>64</v>
      </c>
      <c r="B53" s="205"/>
      <c r="C53" s="211" t="s">
        <v>285</v>
      </c>
      <c r="D53" s="212"/>
      <c r="E53" s="212"/>
      <c r="F53" s="213"/>
      <c r="G53" s="195" t="s">
        <v>32</v>
      </c>
      <c r="H53" s="196"/>
      <c r="I53" s="199" t="s">
        <v>65</v>
      </c>
      <c r="J53" s="197"/>
      <c r="K53" s="198"/>
      <c r="L53" s="203" t="s">
        <v>37</v>
      </c>
      <c r="M53" s="204"/>
      <c r="N53" s="204"/>
      <c r="O53" s="205"/>
      <c r="P53" s="219" t="s">
        <v>286</v>
      </c>
    </row>
    <row r="54" spans="1:17">
      <c r="A54" s="206"/>
      <c r="B54" s="196"/>
      <c r="C54" s="214"/>
      <c r="D54" s="215"/>
      <c r="E54" s="215"/>
      <c r="F54" s="216"/>
      <c r="G54" s="195"/>
      <c r="H54" s="196"/>
      <c r="I54" s="200"/>
      <c r="J54" s="201"/>
      <c r="K54" s="202"/>
      <c r="L54" s="206"/>
      <c r="M54" s="195"/>
      <c r="N54" s="195"/>
      <c r="O54" s="196"/>
      <c r="P54" s="220"/>
    </row>
    <row r="55" spans="1:17">
      <c r="A55" s="206"/>
      <c r="B55" s="196"/>
      <c r="C55" s="214"/>
      <c r="D55" s="215"/>
      <c r="E55" s="215"/>
      <c r="F55" s="216"/>
      <c r="G55" s="195"/>
      <c r="H55" s="196"/>
      <c r="I55" s="200"/>
      <c r="J55" s="201"/>
      <c r="K55" s="202"/>
      <c r="L55" s="206"/>
      <c r="M55" s="195"/>
      <c r="N55" s="195"/>
      <c r="O55" s="196"/>
      <c r="P55" s="220"/>
    </row>
    <row r="56" spans="1:17" ht="4.2" customHeight="1">
      <c r="A56" s="206"/>
      <c r="B56" s="196"/>
      <c r="C56" s="214"/>
      <c r="D56" s="215"/>
      <c r="E56" s="215"/>
      <c r="F56" s="216"/>
      <c r="G56" s="195"/>
      <c r="H56" s="196"/>
      <c r="I56" s="200"/>
      <c r="J56" s="201"/>
      <c r="K56" s="202"/>
      <c r="L56" s="206"/>
      <c r="M56" s="195"/>
      <c r="N56" s="195"/>
      <c r="O56" s="196"/>
      <c r="P56" s="220"/>
    </row>
    <row r="57" spans="1:17" ht="31.2" hidden="1" customHeight="1">
      <c r="A57" s="206"/>
      <c r="B57" s="196"/>
      <c r="C57" s="214"/>
      <c r="D57" s="215"/>
      <c r="E57" s="215"/>
      <c r="F57" s="216"/>
      <c r="G57" s="197"/>
      <c r="H57" s="198"/>
      <c r="I57" s="200"/>
      <c r="J57" s="201"/>
      <c r="K57" s="202"/>
      <c r="L57" s="206"/>
      <c r="M57" s="195"/>
      <c r="N57" s="195"/>
      <c r="O57" s="196"/>
      <c r="P57" s="220"/>
    </row>
    <row r="58" spans="1:17" ht="27" customHeight="1">
      <c r="A58" s="207"/>
      <c r="B58" s="198"/>
      <c r="C58" s="199"/>
      <c r="D58" s="217"/>
      <c r="E58" s="217"/>
      <c r="F58" s="218"/>
      <c r="G58" s="20" t="s">
        <v>33</v>
      </c>
      <c r="H58" s="21" t="s">
        <v>34</v>
      </c>
      <c r="I58" s="21" t="s">
        <v>35</v>
      </c>
      <c r="J58" s="208" t="s">
        <v>36</v>
      </c>
      <c r="K58" s="209"/>
      <c r="L58" s="207"/>
      <c r="M58" s="197"/>
      <c r="N58" s="197"/>
      <c r="O58" s="198"/>
      <c r="P58" s="221"/>
    </row>
    <row r="59" spans="1:17" ht="31.8" customHeight="1">
      <c r="A59" s="210" t="s">
        <v>38</v>
      </c>
      <c r="B59" s="131"/>
      <c r="C59" s="210" t="s">
        <v>39</v>
      </c>
      <c r="D59" s="131"/>
      <c r="E59" s="131"/>
      <c r="F59" s="131"/>
      <c r="G59" s="40" t="s">
        <v>40</v>
      </c>
      <c r="H59" s="40" t="s">
        <v>41</v>
      </c>
      <c r="I59" s="40" t="s">
        <v>42</v>
      </c>
      <c r="J59" s="192" t="s">
        <v>43</v>
      </c>
      <c r="K59" s="194"/>
      <c r="L59" s="192" t="s">
        <v>44</v>
      </c>
      <c r="M59" s="193"/>
      <c r="N59" s="193"/>
      <c r="O59" s="194"/>
      <c r="P59" s="40" t="s">
        <v>66</v>
      </c>
    </row>
    <row r="60" spans="1:17" ht="24.6" customHeight="1">
      <c r="A60" s="161">
        <v>1</v>
      </c>
      <c r="B60" s="162"/>
      <c r="C60" s="125" t="str">
        <f>F26</f>
        <v xml:space="preserve"> Mampu menjelaskan mengenai sejarah pengendalian mutu dan konsep dasar pengendalian mutu moderen</v>
      </c>
      <c r="D60" s="126"/>
      <c r="E60" s="126"/>
      <c r="F60" s="127"/>
      <c r="G60" s="119" t="s">
        <v>255</v>
      </c>
      <c r="H60" s="119" t="s">
        <v>67</v>
      </c>
      <c r="I60" s="119" t="s">
        <v>69</v>
      </c>
      <c r="J60" s="141" t="s">
        <v>68</v>
      </c>
      <c r="K60" s="142"/>
      <c r="L60" s="138" t="s">
        <v>75</v>
      </c>
      <c r="M60" s="139"/>
      <c r="N60" s="139"/>
      <c r="O60" s="140"/>
      <c r="P60" s="121">
        <v>5</v>
      </c>
    </row>
    <row r="61" spans="1:17" ht="41.4" customHeight="1">
      <c r="A61" s="163"/>
      <c r="B61" s="164"/>
      <c r="C61" s="132"/>
      <c r="D61" s="133"/>
      <c r="E61" s="133"/>
      <c r="F61" s="134"/>
      <c r="G61" s="136"/>
      <c r="H61" s="136"/>
      <c r="I61" s="136"/>
      <c r="J61" s="167"/>
      <c r="K61" s="168"/>
      <c r="L61" s="125" t="s">
        <v>256</v>
      </c>
      <c r="M61" s="126"/>
      <c r="N61" s="126"/>
      <c r="O61" s="127"/>
      <c r="P61" s="122"/>
    </row>
    <row r="62" spans="1:17" ht="55.2" hidden="1" customHeight="1">
      <c r="A62" s="163"/>
      <c r="B62" s="164"/>
      <c r="C62" s="132"/>
      <c r="D62" s="133"/>
      <c r="E62" s="133"/>
      <c r="F62" s="134"/>
      <c r="G62" s="136"/>
      <c r="H62" s="136"/>
      <c r="I62" s="136"/>
      <c r="J62" s="167"/>
      <c r="K62" s="168"/>
      <c r="L62" s="132"/>
      <c r="M62" s="133"/>
      <c r="N62" s="133"/>
      <c r="O62" s="134"/>
      <c r="P62" s="122"/>
    </row>
    <row r="63" spans="1:17" ht="31.8" hidden="1" customHeight="1">
      <c r="A63" s="165"/>
      <c r="B63" s="166"/>
      <c r="C63" s="128"/>
      <c r="D63" s="129"/>
      <c r="E63" s="129"/>
      <c r="F63" s="130"/>
      <c r="G63" s="120"/>
      <c r="H63" s="120"/>
      <c r="I63" s="120"/>
      <c r="J63" s="143"/>
      <c r="K63" s="144"/>
      <c r="L63" s="128"/>
      <c r="M63" s="129"/>
      <c r="N63" s="129"/>
      <c r="O63" s="130"/>
      <c r="P63" s="137"/>
    </row>
    <row r="64" spans="1:17" ht="94.8" customHeight="1">
      <c r="A64" s="159">
        <v>2</v>
      </c>
      <c r="B64" s="160"/>
      <c r="C64" s="125" t="str">
        <f>F27</f>
        <v xml:space="preserve">Mampu menjelaskan dan memahami konsep dasar kualitas moderen </v>
      </c>
      <c r="D64" s="126"/>
      <c r="E64" s="126"/>
      <c r="F64" s="127"/>
      <c r="G64" s="25" t="s">
        <v>257</v>
      </c>
      <c r="H64" s="22" t="s">
        <v>67</v>
      </c>
      <c r="I64" s="38" t="s">
        <v>69</v>
      </c>
      <c r="J64" s="111" t="s">
        <v>70</v>
      </c>
      <c r="K64" s="112"/>
      <c r="L64" s="138" t="s">
        <v>258</v>
      </c>
      <c r="M64" s="139"/>
      <c r="N64" s="139"/>
      <c r="O64" s="140"/>
      <c r="P64" s="38">
        <v>5</v>
      </c>
    </row>
    <row r="65" spans="1:16" ht="27" customHeight="1">
      <c r="A65" s="155" t="s">
        <v>259</v>
      </c>
      <c r="B65" s="156"/>
      <c r="C65" s="125" t="str">
        <f>F28</f>
        <v xml:space="preserve">Mampu menjelaskan, memahami, dan menggunakan perangkat pengendalian mutu </v>
      </c>
      <c r="D65" s="126"/>
      <c r="E65" s="126"/>
      <c r="F65" s="127"/>
      <c r="G65" s="115" t="s">
        <v>260</v>
      </c>
      <c r="H65" s="119" t="s">
        <v>261</v>
      </c>
      <c r="I65" s="119" t="s">
        <v>77</v>
      </c>
      <c r="J65" s="111" t="s">
        <v>262</v>
      </c>
      <c r="K65" s="112"/>
      <c r="L65" s="138" t="s">
        <v>263</v>
      </c>
      <c r="M65" s="139"/>
      <c r="N65" s="139"/>
      <c r="O65" s="140"/>
      <c r="P65" s="121">
        <v>10</v>
      </c>
    </row>
    <row r="66" spans="1:16" ht="61.8" customHeight="1">
      <c r="A66" s="157"/>
      <c r="B66" s="158"/>
      <c r="C66" s="128"/>
      <c r="D66" s="129"/>
      <c r="E66" s="129"/>
      <c r="F66" s="130"/>
      <c r="G66" s="116"/>
      <c r="H66" s="120"/>
      <c r="I66" s="120"/>
      <c r="J66" s="113"/>
      <c r="K66" s="114"/>
      <c r="L66" s="138" t="s">
        <v>264</v>
      </c>
      <c r="M66" s="139"/>
      <c r="N66" s="139"/>
      <c r="O66" s="140"/>
      <c r="P66" s="137"/>
    </row>
    <row r="67" spans="1:16" ht="107.4" customHeight="1">
      <c r="A67" s="159">
        <v>5</v>
      </c>
      <c r="B67" s="160"/>
      <c r="C67" s="125" t="str">
        <f>F29</f>
        <v xml:space="preserve"> Mampu menjelaskan tahapan dan kegiatan pengambilan contoh untuk pengendalian mutu</v>
      </c>
      <c r="D67" s="126"/>
      <c r="E67" s="126"/>
      <c r="F67" s="127"/>
      <c r="G67" s="25" t="s">
        <v>265</v>
      </c>
      <c r="H67" s="22" t="s">
        <v>67</v>
      </c>
      <c r="I67" s="38" t="s">
        <v>69</v>
      </c>
      <c r="J67" s="111" t="s">
        <v>70</v>
      </c>
      <c r="K67" s="112"/>
      <c r="L67" s="138" t="s">
        <v>266</v>
      </c>
      <c r="M67" s="139"/>
      <c r="N67" s="139"/>
      <c r="O67" s="140"/>
      <c r="P67" s="38">
        <v>10</v>
      </c>
    </row>
    <row r="68" spans="1:16">
      <c r="A68" s="151">
        <v>6</v>
      </c>
      <c r="B68" s="152"/>
      <c r="C68" s="125" t="str">
        <f>F30</f>
        <v xml:space="preserve">Mampu menjelaskan dan menggunakan prinsip Pareto untuk pengendalian mutu produk industri </v>
      </c>
      <c r="D68" s="126"/>
      <c r="E68" s="126"/>
      <c r="F68" s="127"/>
      <c r="G68" s="115" t="s">
        <v>267</v>
      </c>
      <c r="H68" s="119" t="s">
        <v>261</v>
      </c>
      <c r="I68" s="121" t="s">
        <v>69</v>
      </c>
      <c r="J68" s="111" t="s">
        <v>70</v>
      </c>
      <c r="K68" s="112"/>
      <c r="L68" s="125" t="s">
        <v>268</v>
      </c>
      <c r="M68" s="126"/>
      <c r="N68" s="126"/>
      <c r="O68" s="127"/>
      <c r="P68" s="121">
        <v>10</v>
      </c>
    </row>
    <row r="69" spans="1:16" ht="68.400000000000006" customHeight="1">
      <c r="A69" s="153"/>
      <c r="B69" s="154"/>
      <c r="C69" s="132"/>
      <c r="D69" s="133"/>
      <c r="E69" s="133"/>
      <c r="F69" s="134"/>
      <c r="G69" s="116"/>
      <c r="H69" s="120"/>
      <c r="I69" s="122"/>
      <c r="J69" s="123"/>
      <c r="K69" s="124"/>
      <c r="L69" s="128"/>
      <c r="M69" s="129"/>
      <c r="N69" s="129"/>
      <c r="O69" s="130"/>
      <c r="P69" s="122"/>
    </row>
    <row r="70" spans="1:16" ht="45.6" customHeight="1">
      <c r="A70" s="121">
        <v>7</v>
      </c>
      <c r="B70" s="121"/>
      <c r="C70" s="119" t="str">
        <f>F31</f>
        <v>Mampu menjelaskan tahapan dan mampu menggunakan teknik FMEA dan FTA</v>
      </c>
      <c r="D70" s="119"/>
      <c r="E70" s="119"/>
      <c r="F70" s="119"/>
      <c r="G70" s="119" t="s">
        <v>269</v>
      </c>
      <c r="H70" s="119" t="s">
        <v>67</v>
      </c>
      <c r="I70" s="119" t="s">
        <v>69</v>
      </c>
      <c r="J70" s="119" t="s">
        <v>70</v>
      </c>
      <c r="K70" s="119"/>
      <c r="L70" s="115" t="s">
        <v>270</v>
      </c>
      <c r="M70" s="115"/>
      <c r="N70" s="115"/>
      <c r="O70" s="115"/>
      <c r="P70" s="121">
        <v>10</v>
      </c>
    </row>
    <row r="71" spans="1:16" ht="6.6" customHeight="1">
      <c r="A71" s="122"/>
      <c r="B71" s="122"/>
      <c r="C71" s="136"/>
      <c r="D71" s="136"/>
      <c r="E71" s="136"/>
      <c r="F71" s="136"/>
      <c r="G71" s="136"/>
      <c r="H71" s="136"/>
      <c r="I71" s="136"/>
      <c r="J71" s="136"/>
      <c r="K71" s="136"/>
      <c r="L71" s="135"/>
      <c r="M71" s="135"/>
      <c r="N71" s="135"/>
      <c r="O71" s="135"/>
      <c r="P71" s="122"/>
    </row>
    <row r="72" spans="1:16" ht="47.4" hidden="1" customHeight="1">
      <c r="A72" s="122"/>
      <c r="B72" s="122"/>
      <c r="C72" s="136"/>
      <c r="D72" s="136"/>
      <c r="E72" s="136"/>
      <c r="F72" s="136"/>
      <c r="G72" s="136"/>
      <c r="H72" s="136"/>
      <c r="I72" s="136"/>
      <c r="J72" s="136"/>
      <c r="K72" s="136"/>
      <c r="L72" s="116"/>
      <c r="M72" s="116"/>
      <c r="N72" s="116"/>
      <c r="O72" s="116"/>
      <c r="P72" s="122"/>
    </row>
    <row r="73" spans="1:16" ht="36.6" customHeight="1">
      <c r="A73" s="137"/>
      <c r="B73" s="137"/>
      <c r="C73" s="120"/>
      <c r="D73" s="120"/>
      <c r="E73" s="120"/>
      <c r="F73" s="120"/>
      <c r="G73" s="120"/>
      <c r="H73" s="120"/>
      <c r="I73" s="120"/>
      <c r="J73" s="120"/>
      <c r="K73" s="120"/>
      <c r="L73" s="251" t="s">
        <v>271</v>
      </c>
      <c r="M73" s="251"/>
      <c r="N73" s="251"/>
      <c r="O73" s="251"/>
      <c r="P73" s="137"/>
    </row>
    <row r="74" spans="1:16" ht="30" customHeight="1">
      <c r="A74" s="149">
        <v>8</v>
      </c>
      <c r="B74" s="149"/>
      <c r="C74" s="150" t="s">
        <v>45</v>
      </c>
      <c r="D74" s="150"/>
      <c r="E74" s="150"/>
      <c r="F74" s="150"/>
      <c r="G74" s="150"/>
      <c r="H74" s="150"/>
      <c r="I74" s="150"/>
      <c r="J74" s="150"/>
      <c r="K74" s="150"/>
      <c r="L74" s="150"/>
      <c r="M74" s="150"/>
      <c r="N74" s="150"/>
      <c r="O74" s="150"/>
      <c r="P74" s="150"/>
    </row>
    <row r="75" spans="1:16" ht="46.2" hidden="1" customHeight="1">
      <c r="A75" s="111" t="s">
        <v>63</v>
      </c>
      <c r="B75" s="112"/>
      <c r="C75" s="125" t="str">
        <f>F32</f>
        <v xml:space="preserve">Mampu menjelaskan, mendeskripsikan dan menerapkan pengendalian mutu menggunakan diagram kendali peubah </v>
      </c>
      <c r="D75" s="126"/>
      <c r="E75" s="126"/>
      <c r="F75" s="127"/>
      <c r="G75" s="115" t="s">
        <v>272</v>
      </c>
      <c r="H75" s="119" t="s">
        <v>76</v>
      </c>
      <c r="I75" s="119" t="s">
        <v>77</v>
      </c>
      <c r="J75" s="141" t="s">
        <v>78</v>
      </c>
      <c r="K75" s="142"/>
      <c r="L75" s="138" t="s">
        <v>273</v>
      </c>
      <c r="M75" s="139"/>
      <c r="N75" s="139"/>
      <c r="O75" s="140"/>
      <c r="P75" s="121">
        <v>10</v>
      </c>
    </row>
    <row r="76" spans="1:16" ht="81.599999999999994" customHeight="1">
      <c r="A76" s="113"/>
      <c r="B76" s="114"/>
      <c r="C76" s="128"/>
      <c r="D76" s="129"/>
      <c r="E76" s="129"/>
      <c r="F76" s="130"/>
      <c r="G76" s="116"/>
      <c r="H76" s="120"/>
      <c r="I76" s="120"/>
      <c r="J76" s="143"/>
      <c r="K76" s="144"/>
      <c r="L76" s="138" t="s">
        <v>273</v>
      </c>
      <c r="M76" s="139"/>
      <c r="N76" s="139"/>
      <c r="O76" s="140"/>
      <c r="P76" s="137"/>
    </row>
    <row r="77" spans="1:16" ht="56.4" customHeight="1">
      <c r="A77" s="111">
        <v>11</v>
      </c>
      <c r="B77" s="112"/>
      <c r="C77" s="125" t="str">
        <f>F33</f>
        <v xml:space="preserve">Mampu menjelaskan dan menerapkan teknik six sigma untuk pengawasan mutu </v>
      </c>
      <c r="D77" s="126"/>
      <c r="E77" s="126"/>
      <c r="F77" s="127"/>
      <c r="G77" s="115" t="s">
        <v>274</v>
      </c>
      <c r="H77" s="119" t="s">
        <v>67</v>
      </c>
      <c r="I77" s="119" t="s">
        <v>69</v>
      </c>
      <c r="J77" s="141" t="s">
        <v>70</v>
      </c>
      <c r="K77" s="142"/>
      <c r="L77" s="125" t="s">
        <v>275</v>
      </c>
      <c r="M77" s="126"/>
      <c r="N77" s="126"/>
      <c r="O77" s="127"/>
      <c r="P77" s="121">
        <v>10</v>
      </c>
    </row>
    <row r="78" spans="1:16">
      <c r="A78" s="113"/>
      <c r="B78" s="114"/>
      <c r="C78" s="128"/>
      <c r="D78" s="129"/>
      <c r="E78" s="129"/>
      <c r="F78" s="130"/>
      <c r="G78" s="116"/>
      <c r="H78" s="120"/>
      <c r="I78" s="120"/>
      <c r="J78" s="143"/>
      <c r="K78" s="144"/>
      <c r="L78" s="128"/>
      <c r="M78" s="129"/>
      <c r="N78" s="129"/>
      <c r="O78" s="130"/>
      <c r="P78" s="137"/>
    </row>
    <row r="79" spans="1:16" ht="72" customHeight="1">
      <c r="A79" s="145">
        <v>12</v>
      </c>
      <c r="B79" s="146"/>
      <c r="C79" s="138" t="str">
        <f>F34</f>
        <v>Mampu menjelaskan dan menerapkan diagram pengendalian mutu atribut</v>
      </c>
      <c r="D79" s="139"/>
      <c r="E79" s="139"/>
      <c r="F79" s="140"/>
      <c r="G79" s="24" t="s">
        <v>276</v>
      </c>
      <c r="H79" s="22" t="s">
        <v>261</v>
      </c>
      <c r="I79" s="22" t="s">
        <v>68</v>
      </c>
      <c r="J79" s="147" t="s">
        <v>68</v>
      </c>
      <c r="K79" s="148"/>
      <c r="L79" s="138" t="s">
        <v>277</v>
      </c>
      <c r="M79" s="139"/>
      <c r="N79" s="139"/>
      <c r="O79" s="140"/>
      <c r="P79" s="41">
        <v>10</v>
      </c>
    </row>
    <row r="80" spans="1:16">
      <c r="A80" s="111" t="s">
        <v>278</v>
      </c>
      <c r="B80" s="112"/>
      <c r="C80" s="125" t="str">
        <f>F35</f>
        <v>Mampu menjelaskan dan menerapkan teknik peningkatan mutu</v>
      </c>
      <c r="D80" s="126"/>
      <c r="E80" s="126"/>
      <c r="F80" s="127"/>
      <c r="G80" s="115" t="s">
        <v>279</v>
      </c>
      <c r="H80" s="119" t="s">
        <v>67</v>
      </c>
      <c r="I80" s="121" t="s">
        <v>77</v>
      </c>
      <c r="J80" s="111" t="s">
        <v>262</v>
      </c>
      <c r="K80" s="112"/>
      <c r="L80" s="125" t="s">
        <v>280</v>
      </c>
      <c r="M80" s="126"/>
      <c r="N80" s="126"/>
      <c r="O80" s="127"/>
      <c r="P80" s="121">
        <v>10</v>
      </c>
    </row>
    <row r="81" spans="1:16">
      <c r="A81" s="123"/>
      <c r="B81" s="124"/>
      <c r="C81" s="132"/>
      <c r="D81" s="133"/>
      <c r="E81" s="133"/>
      <c r="F81" s="134"/>
      <c r="G81" s="135"/>
      <c r="H81" s="136"/>
      <c r="I81" s="122"/>
      <c r="J81" s="123"/>
      <c r="K81" s="124"/>
      <c r="L81" s="128"/>
      <c r="M81" s="129"/>
      <c r="N81" s="129"/>
      <c r="O81" s="130"/>
      <c r="P81" s="122"/>
    </row>
    <row r="82" spans="1:16" ht="55.8" customHeight="1">
      <c r="A82" s="113"/>
      <c r="B82" s="114"/>
      <c r="C82" s="128"/>
      <c r="D82" s="129"/>
      <c r="E82" s="129"/>
      <c r="F82" s="130"/>
      <c r="G82" s="116"/>
      <c r="H82" s="120"/>
      <c r="I82" s="137"/>
      <c r="J82" s="113"/>
      <c r="K82" s="114"/>
      <c r="L82" s="138" t="s">
        <v>281</v>
      </c>
      <c r="M82" s="139"/>
      <c r="N82" s="139"/>
      <c r="O82" s="140"/>
      <c r="P82" s="137"/>
    </row>
    <row r="83" spans="1:16">
      <c r="A83" s="111">
        <v>15</v>
      </c>
      <c r="B83" s="112"/>
      <c r="C83" s="115" t="str">
        <f>F36</f>
        <v>Mampu menjelaskan dan menentukan Cost of Quaity</v>
      </c>
      <c r="D83" s="115"/>
      <c r="E83" s="115"/>
      <c r="F83" s="115"/>
      <c r="G83" s="117" t="s">
        <v>282</v>
      </c>
      <c r="H83" s="119" t="s">
        <v>261</v>
      </c>
      <c r="I83" s="121" t="s">
        <v>69</v>
      </c>
      <c r="J83" s="111" t="s">
        <v>70</v>
      </c>
      <c r="K83" s="112"/>
      <c r="L83" s="125" t="s">
        <v>283</v>
      </c>
      <c r="M83" s="126"/>
      <c r="N83" s="126"/>
      <c r="O83" s="127"/>
      <c r="P83" s="112">
        <v>10</v>
      </c>
    </row>
    <row r="84" spans="1:16" ht="40.799999999999997" customHeight="1">
      <c r="A84" s="113"/>
      <c r="B84" s="114"/>
      <c r="C84" s="116"/>
      <c r="D84" s="116"/>
      <c r="E84" s="116"/>
      <c r="F84" s="116"/>
      <c r="G84" s="118"/>
      <c r="H84" s="120"/>
      <c r="I84" s="122"/>
      <c r="J84" s="123"/>
      <c r="K84" s="124"/>
      <c r="L84" s="128"/>
      <c r="M84" s="129"/>
      <c r="N84" s="129"/>
      <c r="O84" s="130"/>
      <c r="P84" s="114"/>
    </row>
    <row r="85" spans="1:16">
      <c r="A85" s="131">
        <v>16</v>
      </c>
      <c r="B85" s="131"/>
      <c r="C85" s="35" t="s">
        <v>46</v>
      </c>
      <c r="D85" s="36"/>
      <c r="E85" s="36"/>
      <c r="F85" s="36"/>
      <c r="G85" s="36"/>
      <c r="H85" s="36"/>
      <c r="I85" s="36"/>
      <c r="J85" s="36"/>
      <c r="K85" s="36"/>
      <c r="L85" s="36"/>
      <c r="M85" s="36"/>
      <c r="N85" s="36"/>
      <c r="O85" s="36"/>
      <c r="P85" s="37"/>
    </row>
    <row r="86" spans="1:16">
      <c r="A86" s="15"/>
      <c r="B86" s="15"/>
      <c r="C86" s="15"/>
      <c r="D86" s="15"/>
      <c r="E86" s="15"/>
      <c r="F86" s="15"/>
      <c r="G86" s="15"/>
      <c r="H86" s="15"/>
      <c r="I86" s="15"/>
      <c r="J86" s="15"/>
      <c r="K86" s="15"/>
      <c r="L86" s="15"/>
      <c r="M86" s="15"/>
      <c r="N86" s="15"/>
    </row>
    <row r="87" spans="1:16">
      <c r="A87" s="15"/>
      <c r="B87" s="15"/>
      <c r="C87" s="15"/>
      <c r="D87" s="15"/>
      <c r="E87" s="15"/>
      <c r="F87" s="15"/>
      <c r="G87" s="15"/>
      <c r="H87" s="15"/>
      <c r="I87" s="15"/>
      <c r="J87" s="15"/>
      <c r="K87" s="15"/>
      <c r="L87" s="15" t="s">
        <v>102</v>
      </c>
      <c r="M87" s="15"/>
      <c r="N87" s="15"/>
    </row>
    <row r="88" spans="1:16">
      <c r="A88" s="15"/>
      <c r="B88" s="15"/>
      <c r="C88" s="15"/>
      <c r="D88" s="15"/>
      <c r="E88" s="15"/>
      <c r="F88" s="15"/>
      <c r="G88" s="15"/>
      <c r="H88" s="15"/>
      <c r="I88" s="15"/>
      <c r="J88" s="15"/>
      <c r="K88" s="15"/>
      <c r="L88" s="15"/>
      <c r="M88" s="15"/>
      <c r="N88" s="15"/>
    </row>
    <row r="89" spans="1:16">
      <c r="A89" s="15"/>
      <c r="B89" s="15"/>
      <c r="C89" s="15"/>
      <c r="D89" s="15"/>
      <c r="E89" s="15"/>
      <c r="F89" s="15"/>
      <c r="G89" s="15"/>
      <c r="H89" s="15"/>
      <c r="I89" s="15"/>
      <c r="J89" s="15"/>
      <c r="K89" s="15"/>
      <c r="L89" s="15"/>
      <c r="M89" s="15"/>
      <c r="N89" s="15"/>
    </row>
    <row r="90" spans="1:16">
      <c r="A90" s="15"/>
      <c r="B90" s="15"/>
      <c r="C90" s="15"/>
      <c r="D90" s="15"/>
      <c r="E90" s="15"/>
      <c r="F90" s="15"/>
      <c r="G90" s="15"/>
      <c r="H90" s="15"/>
      <c r="I90" s="15"/>
      <c r="J90" s="15"/>
      <c r="K90" s="15"/>
      <c r="L90" s="15"/>
      <c r="M90" s="15"/>
      <c r="N90" s="15"/>
    </row>
    <row r="91" spans="1:16">
      <c r="A91" s="15"/>
      <c r="B91" s="15"/>
      <c r="C91" s="15"/>
      <c r="D91" s="15"/>
      <c r="E91" s="15"/>
      <c r="F91" s="15"/>
      <c r="G91" s="15"/>
      <c r="H91" s="15"/>
      <c r="I91" s="15"/>
      <c r="J91" s="15"/>
      <c r="K91" s="15"/>
      <c r="L91" s="15"/>
      <c r="M91" s="15"/>
      <c r="N91" s="15"/>
    </row>
    <row r="92" spans="1:16">
      <c r="A92" s="15"/>
      <c r="B92" s="15"/>
      <c r="C92" s="15"/>
      <c r="D92" s="15"/>
      <c r="E92" s="15"/>
      <c r="F92" s="15"/>
      <c r="G92" s="15"/>
      <c r="H92" s="15"/>
      <c r="I92" s="15"/>
      <c r="J92" s="15"/>
      <c r="K92" s="15"/>
      <c r="L92" s="15"/>
      <c r="M92" s="15"/>
      <c r="N92" s="15"/>
    </row>
    <row r="93" spans="1:16">
      <c r="A93" s="15"/>
      <c r="B93" s="15"/>
      <c r="C93" s="15"/>
      <c r="D93" s="15"/>
      <c r="E93" s="15"/>
      <c r="F93" s="15"/>
      <c r="G93" s="15"/>
      <c r="H93" s="15"/>
      <c r="I93" s="15"/>
      <c r="J93" s="15"/>
      <c r="K93" s="15"/>
      <c r="L93" s="15"/>
      <c r="M93" s="15"/>
      <c r="N93" s="15"/>
    </row>
    <row r="94" spans="1:16">
      <c r="A94" s="15"/>
      <c r="B94" s="15"/>
      <c r="C94" s="15"/>
      <c r="D94" s="15"/>
      <c r="E94" s="15"/>
      <c r="F94" s="15"/>
      <c r="G94" s="15"/>
      <c r="H94" s="15"/>
      <c r="I94" s="15"/>
      <c r="J94" s="15"/>
      <c r="K94" s="15"/>
      <c r="L94" s="15"/>
      <c r="M94" s="15"/>
      <c r="N94" s="15"/>
    </row>
    <row r="95" spans="1:16">
      <c r="A95" s="15"/>
      <c r="B95" s="15"/>
      <c r="C95" s="15"/>
      <c r="D95" s="15"/>
      <c r="E95" s="15"/>
      <c r="F95" s="15"/>
      <c r="G95" s="15"/>
      <c r="H95" s="15"/>
      <c r="I95" s="15"/>
      <c r="J95" s="15"/>
      <c r="K95" s="15"/>
      <c r="L95" s="15" t="s">
        <v>103</v>
      </c>
      <c r="M95" s="15"/>
      <c r="N95" s="15"/>
    </row>
    <row r="96" spans="1:16">
      <c r="A96" s="15"/>
      <c r="B96" s="15"/>
      <c r="C96" s="15"/>
      <c r="D96" s="15"/>
      <c r="E96" s="15"/>
      <c r="F96" s="15"/>
      <c r="G96" s="15"/>
      <c r="H96" s="15"/>
      <c r="I96" s="15"/>
      <c r="J96" s="15"/>
      <c r="K96" s="15"/>
      <c r="L96" s="15"/>
      <c r="M96" s="15"/>
      <c r="N96" s="15"/>
    </row>
    <row r="97" spans="1:14">
      <c r="A97" s="15"/>
      <c r="B97" s="15"/>
      <c r="C97" s="15"/>
      <c r="D97" s="15"/>
      <c r="E97" s="15"/>
      <c r="F97" s="15"/>
      <c r="G97" s="15"/>
      <c r="H97" s="15"/>
      <c r="I97" s="15"/>
      <c r="J97" s="15"/>
      <c r="K97" s="15"/>
      <c r="L97" s="15"/>
      <c r="M97" s="15"/>
      <c r="N97" s="15"/>
    </row>
    <row r="98" spans="1:14">
      <c r="A98" s="15"/>
      <c r="B98" s="15"/>
      <c r="C98" s="15"/>
      <c r="D98" s="15"/>
      <c r="E98" s="15"/>
      <c r="F98" s="15"/>
      <c r="G98" s="15"/>
      <c r="H98" s="15"/>
      <c r="I98" s="15"/>
      <c r="J98" s="15"/>
      <c r="K98" s="15"/>
      <c r="L98" s="15"/>
      <c r="M98" s="15"/>
      <c r="N98" s="15"/>
    </row>
    <row r="99" spans="1:14">
      <c r="A99" s="15"/>
      <c r="B99" s="15"/>
      <c r="C99" s="15"/>
      <c r="D99" s="15"/>
      <c r="E99" s="15"/>
      <c r="F99" s="15"/>
      <c r="G99" s="15"/>
      <c r="H99" s="15"/>
      <c r="I99" s="15"/>
      <c r="J99" s="15"/>
      <c r="K99" s="15"/>
      <c r="L99" s="15"/>
      <c r="M99" s="15"/>
      <c r="N99" s="15"/>
    </row>
    <row r="100" spans="1:14">
      <c r="A100" s="15"/>
      <c r="B100" s="15"/>
      <c r="C100" s="15"/>
      <c r="D100" s="15"/>
      <c r="E100" s="15"/>
      <c r="F100" s="15"/>
      <c r="G100" s="15"/>
      <c r="H100" s="15"/>
      <c r="I100" s="15"/>
      <c r="J100" s="15"/>
      <c r="K100" s="15"/>
      <c r="L100" s="15"/>
      <c r="M100" s="15"/>
      <c r="N100" s="15"/>
    </row>
    <row r="101" spans="1:14">
      <c r="A101" s="15"/>
      <c r="B101" s="15"/>
      <c r="C101" s="15"/>
      <c r="D101" s="15"/>
      <c r="E101" s="15"/>
      <c r="F101" s="15"/>
      <c r="G101" s="15"/>
      <c r="H101" s="15"/>
      <c r="I101" s="15"/>
      <c r="J101" s="15"/>
      <c r="K101" s="15"/>
      <c r="L101" s="15"/>
      <c r="M101" s="15"/>
      <c r="N101" s="15"/>
    </row>
  </sheetData>
  <mergeCells count="184">
    <mergeCell ref="F30:P30"/>
    <mergeCell ref="F29:P29"/>
    <mergeCell ref="F28:P28"/>
    <mergeCell ref="D15:E15"/>
    <mergeCell ref="H12:J13"/>
    <mergeCell ref="E12:G13"/>
    <mergeCell ref="D14:H14"/>
    <mergeCell ref="F15:P15"/>
    <mergeCell ref="F16:P16"/>
    <mergeCell ref="F17:P17"/>
    <mergeCell ref="D17:E17"/>
    <mergeCell ref="F26:P26"/>
    <mergeCell ref="F27:P27"/>
    <mergeCell ref="D43:P43"/>
    <mergeCell ref="D47:P47"/>
    <mergeCell ref="A50:C50"/>
    <mergeCell ref="A52:C52"/>
    <mergeCell ref="A53:B58"/>
    <mergeCell ref="A59:B59"/>
    <mergeCell ref="L73:O73"/>
    <mergeCell ref="L76:O76"/>
    <mergeCell ref="F34:P34"/>
    <mergeCell ref="D42:E42"/>
    <mergeCell ref="D28:E28"/>
    <mergeCell ref="D29:E29"/>
    <mergeCell ref="D30:E30"/>
    <mergeCell ref="D31:E31"/>
    <mergeCell ref="D26:E26"/>
    <mergeCell ref="D27:E27"/>
    <mergeCell ref="D39:E39"/>
    <mergeCell ref="D38:E38"/>
    <mergeCell ref="D34:E34"/>
    <mergeCell ref="D36:E36"/>
    <mergeCell ref="D32:E32"/>
    <mergeCell ref="C1:P1"/>
    <mergeCell ref="C3:P4"/>
    <mergeCell ref="C5:P5"/>
    <mergeCell ref="A7:P7"/>
    <mergeCell ref="M8:P8"/>
    <mergeCell ref="M9:P9"/>
    <mergeCell ref="M10:P10"/>
    <mergeCell ref="K11:P11"/>
    <mergeCell ref="K12:P13"/>
    <mergeCell ref="H11:J11"/>
    <mergeCell ref="A8:D8"/>
    <mergeCell ref="E8:F8"/>
    <mergeCell ref="G8:H8"/>
    <mergeCell ref="I8:J8"/>
    <mergeCell ref="K8:L8"/>
    <mergeCell ref="A9:D10"/>
    <mergeCell ref="E9:F10"/>
    <mergeCell ref="G9:H10"/>
    <mergeCell ref="K9:L10"/>
    <mergeCell ref="A11:D11"/>
    <mergeCell ref="E11:G11"/>
    <mergeCell ref="A38:C42"/>
    <mergeCell ref="A43:C43"/>
    <mergeCell ref="A44:C45"/>
    <mergeCell ref="D44:P45"/>
    <mergeCell ref="A46:C49"/>
    <mergeCell ref="D46:E46"/>
    <mergeCell ref="F46:N46"/>
    <mergeCell ref="L59:O59"/>
    <mergeCell ref="L60:O60"/>
    <mergeCell ref="G53:H57"/>
    <mergeCell ref="I53:K57"/>
    <mergeCell ref="D49:P49"/>
    <mergeCell ref="D50:P50"/>
    <mergeCell ref="D52:P52"/>
    <mergeCell ref="L53:O58"/>
    <mergeCell ref="J58:K58"/>
    <mergeCell ref="C59:F59"/>
    <mergeCell ref="J59:K59"/>
    <mergeCell ref="C53:F58"/>
    <mergeCell ref="P53:P58"/>
    <mergeCell ref="A51:C51"/>
    <mergeCell ref="D51:P51"/>
    <mergeCell ref="D40:E40"/>
    <mergeCell ref="D41:E41"/>
    <mergeCell ref="A15:C37"/>
    <mergeCell ref="D19:H19"/>
    <mergeCell ref="D23:E23"/>
    <mergeCell ref="F23:P23"/>
    <mergeCell ref="D25:H25"/>
    <mergeCell ref="D35:E35"/>
    <mergeCell ref="F35:P35"/>
    <mergeCell ref="F36:P36"/>
    <mergeCell ref="D37:H37"/>
    <mergeCell ref="D18:E18"/>
    <mergeCell ref="D33:E33"/>
    <mergeCell ref="F18:P18"/>
    <mergeCell ref="D24:E24"/>
    <mergeCell ref="F20:P20"/>
    <mergeCell ref="F21:P21"/>
    <mergeCell ref="F22:P22"/>
    <mergeCell ref="F24:P24"/>
    <mergeCell ref="D20:E20"/>
    <mergeCell ref="D21:E21"/>
    <mergeCell ref="D22:E22"/>
    <mergeCell ref="D16:E16"/>
    <mergeCell ref="F33:P33"/>
    <mergeCell ref="F32:P32"/>
    <mergeCell ref="F31:P31"/>
    <mergeCell ref="A60:B63"/>
    <mergeCell ref="C60:F63"/>
    <mergeCell ref="G60:G63"/>
    <mergeCell ref="H60:H63"/>
    <mergeCell ref="I60:I63"/>
    <mergeCell ref="J60:K63"/>
    <mergeCell ref="P60:P63"/>
    <mergeCell ref="L61:O63"/>
    <mergeCell ref="A64:B64"/>
    <mergeCell ref="C64:F64"/>
    <mergeCell ref="J64:K64"/>
    <mergeCell ref="L64:O64"/>
    <mergeCell ref="A65:B66"/>
    <mergeCell ref="C65:F66"/>
    <mergeCell ref="G65:G66"/>
    <mergeCell ref="H65:H66"/>
    <mergeCell ref="I65:I66"/>
    <mergeCell ref="J65:K66"/>
    <mergeCell ref="P65:P66"/>
    <mergeCell ref="A67:B67"/>
    <mergeCell ref="C67:F67"/>
    <mergeCell ref="J67:K67"/>
    <mergeCell ref="L67:O67"/>
    <mergeCell ref="L66:O66"/>
    <mergeCell ref="L65:O65"/>
    <mergeCell ref="A68:B69"/>
    <mergeCell ref="C68:F69"/>
    <mergeCell ref="G68:G69"/>
    <mergeCell ref="H68:H69"/>
    <mergeCell ref="I68:I69"/>
    <mergeCell ref="J68:K69"/>
    <mergeCell ref="L68:O69"/>
    <mergeCell ref="P68:P69"/>
    <mergeCell ref="A70:B73"/>
    <mergeCell ref="C70:F73"/>
    <mergeCell ref="G70:G73"/>
    <mergeCell ref="H70:H73"/>
    <mergeCell ref="I70:I73"/>
    <mergeCell ref="J70:K73"/>
    <mergeCell ref="L70:O72"/>
    <mergeCell ref="P70:P73"/>
    <mergeCell ref="A74:B74"/>
    <mergeCell ref="C74:P74"/>
    <mergeCell ref="A75:B76"/>
    <mergeCell ref="C75:F76"/>
    <mergeCell ref="G75:G76"/>
    <mergeCell ref="H75:H76"/>
    <mergeCell ref="I75:I76"/>
    <mergeCell ref="J75:K76"/>
    <mergeCell ref="L75:O75"/>
    <mergeCell ref="P75:P76"/>
    <mergeCell ref="A77:B78"/>
    <mergeCell ref="C77:F78"/>
    <mergeCell ref="G77:G78"/>
    <mergeCell ref="H77:H78"/>
    <mergeCell ref="I77:I78"/>
    <mergeCell ref="J77:K78"/>
    <mergeCell ref="L77:O78"/>
    <mergeCell ref="P77:P78"/>
    <mergeCell ref="A79:B79"/>
    <mergeCell ref="C79:F79"/>
    <mergeCell ref="J79:K79"/>
    <mergeCell ref="L79:O79"/>
    <mergeCell ref="A80:B82"/>
    <mergeCell ref="C80:F82"/>
    <mergeCell ref="G80:G82"/>
    <mergeCell ref="H80:H82"/>
    <mergeCell ref="I80:I82"/>
    <mergeCell ref="J80:K82"/>
    <mergeCell ref="L80:O81"/>
    <mergeCell ref="P80:P82"/>
    <mergeCell ref="L82:O82"/>
    <mergeCell ref="A83:B84"/>
    <mergeCell ref="C83:F84"/>
    <mergeCell ref="G83:G84"/>
    <mergeCell ref="H83:H84"/>
    <mergeCell ref="I83:I84"/>
    <mergeCell ref="J83:K84"/>
    <mergeCell ref="L83:O84"/>
    <mergeCell ref="P83:P84"/>
    <mergeCell ref="A85:B85"/>
  </mergeCells>
  <phoneticPr fontId="6" type="noConversion"/>
  <pageMargins left="0.7" right="0.7" top="0.75" bottom="0.75" header="0.3" footer="0.3"/>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4"/>
  <sheetViews>
    <sheetView workbookViewId="0">
      <selection activeCell="B9" sqref="B9:M9"/>
    </sheetView>
  </sheetViews>
  <sheetFormatPr defaultRowHeight="14.4"/>
  <cols>
    <col min="2" max="2" width="19.5546875" customWidth="1"/>
    <col min="3" max="3" width="12.109375" customWidth="1"/>
    <col min="5" max="5" width="12.88671875" customWidth="1"/>
    <col min="6" max="6" width="13.44140625" customWidth="1"/>
    <col min="7" max="7" width="10.77734375" customWidth="1"/>
    <col min="8" max="8" width="10" customWidth="1"/>
    <col min="9" max="9" width="10.5546875" customWidth="1"/>
    <col min="10" max="10" width="10.88671875" customWidth="1"/>
    <col min="11" max="11" width="13" customWidth="1"/>
    <col min="13" max="13" width="12" customWidth="1"/>
  </cols>
  <sheetData>
    <row r="1" spans="2:13" ht="17.399999999999999">
      <c r="B1" s="1"/>
      <c r="C1" s="225" t="s">
        <v>50</v>
      </c>
      <c r="D1" s="226"/>
      <c r="E1" s="226"/>
      <c r="F1" s="226"/>
      <c r="G1" s="226"/>
      <c r="H1" s="226"/>
      <c r="I1" s="226"/>
      <c r="J1" s="226"/>
      <c r="K1" s="226"/>
      <c r="L1" s="226"/>
      <c r="M1" s="226"/>
    </row>
    <row r="2" spans="2:13" ht="9.6" customHeight="1">
      <c r="B2" s="3"/>
      <c r="C2" s="3"/>
      <c r="D2" s="28"/>
      <c r="E2" s="28"/>
      <c r="F2" s="28"/>
      <c r="G2" s="28"/>
      <c r="H2" s="28"/>
      <c r="I2" s="28"/>
      <c r="J2" s="28"/>
      <c r="K2" s="28"/>
      <c r="L2" s="28"/>
      <c r="M2" s="28"/>
    </row>
    <row r="3" spans="2:13" ht="14.4" customHeight="1">
      <c r="B3" s="3"/>
      <c r="C3" s="225" t="s">
        <v>51</v>
      </c>
      <c r="D3" s="226"/>
      <c r="E3" s="226"/>
      <c r="F3" s="226"/>
      <c r="G3" s="226"/>
      <c r="H3" s="226"/>
      <c r="I3" s="226"/>
      <c r="J3" s="226"/>
      <c r="K3" s="226"/>
      <c r="L3" s="226"/>
      <c r="M3" s="226"/>
    </row>
    <row r="4" spans="2:13" ht="14.4" customHeight="1">
      <c r="B4" s="3"/>
      <c r="C4" s="225" t="s">
        <v>300</v>
      </c>
      <c r="D4" s="226"/>
      <c r="E4" s="226"/>
      <c r="F4" s="226"/>
      <c r="G4" s="226"/>
      <c r="H4" s="226"/>
      <c r="I4" s="226"/>
      <c r="J4" s="226"/>
      <c r="K4" s="226"/>
      <c r="L4" s="226"/>
      <c r="M4" s="226"/>
    </row>
    <row r="5" spans="2:13" ht="9.6" customHeight="1">
      <c r="B5" s="3"/>
      <c r="C5" s="3"/>
      <c r="D5" s="28"/>
      <c r="E5" s="28"/>
      <c r="F5" s="28"/>
      <c r="G5" s="28"/>
      <c r="H5" s="28"/>
      <c r="I5" s="28"/>
      <c r="J5" s="28"/>
      <c r="K5" s="28"/>
      <c r="L5" s="28"/>
      <c r="M5" s="28"/>
    </row>
    <row r="6" spans="2:13" ht="15.6">
      <c r="B6" s="86" t="s">
        <v>62</v>
      </c>
      <c r="C6" s="262" t="s">
        <v>197</v>
      </c>
      <c r="D6" s="263"/>
      <c r="E6" s="263"/>
      <c r="F6" s="263"/>
      <c r="G6" s="263"/>
      <c r="H6" s="263"/>
      <c r="I6" s="263"/>
      <c r="J6" s="263"/>
      <c r="K6" s="263"/>
      <c r="L6" s="263"/>
      <c r="M6" s="263"/>
    </row>
    <row r="8" spans="2:13" ht="27" customHeight="1">
      <c r="B8" s="260" t="s">
        <v>100</v>
      </c>
      <c r="C8" s="260"/>
      <c r="D8" s="260"/>
      <c r="E8" s="260"/>
      <c r="F8" s="260"/>
      <c r="G8" s="260"/>
      <c r="H8" s="260"/>
      <c r="I8" s="260"/>
      <c r="J8" s="260"/>
      <c r="K8" s="260"/>
      <c r="L8" s="260"/>
      <c r="M8" s="260"/>
    </row>
    <row r="9" spans="2:13" ht="23.4">
      <c r="B9" s="261" t="s">
        <v>288</v>
      </c>
      <c r="C9" s="261"/>
      <c r="D9" s="261"/>
      <c r="E9" s="261"/>
      <c r="F9" s="261"/>
      <c r="G9" s="261"/>
      <c r="H9" s="261"/>
      <c r="I9" s="261"/>
      <c r="J9" s="261"/>
      <c r="K9" s="261"/>
      <c r="L9" s="261"/>
      <c r="M9" s="261"/>
    </row>
    <row r="11" spans="2:13" ht="15" thickBot="1"/>
    <row r="12" spans="2:13" ht="28.2" customHeight="1" thickBot="1">
      <c r="B12" s="264" t="s">
        <v>82</v>
      </c>
      <c r="C12" s="264" t="s">
        <v>120</v>
      </c>
      <c r="D12" s="264" t="s">
        <v>84</v>
      </c>
      <c r="E12" s="264" t="s">
        <v>287</v>
      </c>
      <c r="F12" s="264" t="s">
        <v>85</v>
      </c>
      <c r="G12" s="270" t="s">
        <v>104</v>
      </c>
      <c r="H12" s="271"/>
      <c r="I12" s="271"/>
      <c r="J12" s="272"/>
      <c r="K12" s="266" t="s">
        <v>86</v>
      </c>
      <c r="L12" s="264" t="s">
        <v>87</v>
      </c>
      <c r="M12" s="264" t="s">
        <v>88</v>
      </c>
    </row>
    <row r="13" spans="2:13" ht="24.6" customHeight="1">
      <c r="B13" s="265"/>
      <c r="C13" s="265"/>
      <c r="D13" s="265"/>
      <c r="E13" s="265"/>
      <c r="F13" s="265"/>
      <c r="G13" s="44" t="s">
        <v>89</v>
      </c>
      <c r="H13" s="44" t="s">
        <v>90</v>
      </c>
      <c r="I13" s="44" t="s">
        <v>83</v>
      </c>
      <c r="J13" s="44" t="s">
        <v>84</v>
      </c>
      <c r="K13" s="267"/>
      <c r="L13" s="265"/>
      <c r="M13" s="265"/>
    </row>
    <row r="14" spans="2:13" ht="15.6">
      <c r="B14" s="45" t="s">
        <v>91</v>
      </c>
      <c r="C14" s="50">
        <f t="shared" ref="C14:C19" si="0">M14-SUM(D14:L14)</f>
        <v>0.04</v>
      </c>
      <c r="D14" s="46" t="s">
        <v>92</v>
      </c>
      <c r="E14" s="46">
        <v>0</v>
      </c>
      <c r="F14" s="46">
        <v>0</v>
      </c>
      <c r="G14" s="46">
        <v>0</v>
      </c>
      <c r="H14" s="46">
        <v>0</v>
      </c>
      <c r="I14" s="46">
        <v>0</v>
      </c>
      <c r="J14" s="46" t="s">
        <v>92</v>
      </c>
      <c r="K14" s="46">
        <v>5.0000000000000001E-3</v>
      </c>
      <c r="L14" s="46">
        <v>5.0000000000000001E-3</v>
      </c>
      <c r="M14" s="47">
        <f>RPS!P60/100</f>
        <v>0.05</v>
      </c>
    </row>
    <row r="15" spans="2:13" ht="15.6">
      <c r="B15" s="45" t="s">
        <v>93</v>
      </c>
      <c r="C15" s="50">
        <f t="shared" si="0"/>
        <v>0.04</v>
      </c>
      <c r="D15" s="46" t="s">
        <v>92</v>
      </c>
      <c r="E15" s="46">
        <v>0</v>
      </c>
      <c r="F15" s="46">
        <v>0</v>
      </c>
      <c r="G15" s="46">
        <v>0</v>
      </c>
      <c r="H15" s="46">
        <v>0</v>
      </c>
      <c r="I15" s="46">
        <v>0</v>
      </c>
      <c r="J15" s="46" t="s">
        <v>92</v>
      </c>
      <c r="K15" s="46">
        <v>5.0000000000000001E-3</v>
      </c>
      <c r="L15" s="46">
        <v>5.0000000000000001E-3</v>
      </c>
      <c r="M15" s="47">
        <f>RPS!P64/100</f>
        <v>0.05</v>
      </c>
    </row>
    <row r="16" spans="2:13" ht="15.6">
      <c r="B16" s="45" t="s">
        <v>94</v>
      </c>
      <c r="C16" s="50">
        <f t="shared" si="0"/>
        <v>5.000000000000001E-2</v>
      </c>
      <c r="D16" s="46" t="s">
        <v>92</v>
      </c>
      <c r="E16" s="46">
        <v>0</v>
      </c>
      <c r="F16" s="46">
        <v>0</v>
      </c>
      <c r="G16" s="46">
        <v>0.02</v>
      </c>
      <c r="H16" s="46">
        <v>0.02</v>
      </c>
      <c r="I16" s="46">
        <v>0</v>
      </c>
      <c r="J16" s="46" t="s">
        <v>92</v>
      </c>
      <c r="K16" s="46">
        <v>5.0000000000000001E-3</v>
      </c>
      <c r="L16" s="46">
        <v>5.0000000000000001E-3</v>
      </c>
      <c r="M16" s="47">
        <f>RPS!P65/100</f>
        <v>0.1</v>
      </c>
    </row>
    <row r="17" spans="2:13" ht="15.6">
      <c r="B17" s="45" t="s">
        <v>95</v>
      </c>
      <c r="C17" s="50">
        <f t="shared" si="0"/>
        <v>5.000000000000001E-2</v>
      </c>
      <c r="D17" s="46" t="s">
        <v>92</v>
      </c>
      <c r="E17" s="46">
        <v>0</v>
      </c>
      <c r="F17" s="46">
        <v>0</v>
      </c>
      <c r="G17" s="46">
        <v>0.02</v>
      </c>
      <c r="H17" s="46">
        <v>0.02</v>
      </c>
      <c r="I17" s="46">
        <v>0</v>
      </c>
      <c r="J17" s="46" t="s">
        <v>92</v>
      </c>
      <c r="K17" s="46">
        <v>5.0000000000000001E-3</v>
      </c>
      <c r="L17" s="46">
        <v>5.0000000000000001E-3</v>
      </c>
      <c r="M17" s="47">
        <f>RPS!P67/100</f>
        <v>0.1</v>
      </c>
    </row>
    <row r="18" spans="2:13" ht="15.6">
      <c r="B18" s="45" t="s">
        <v>96</v>
      </c>
      <c r="C18" s="50">
        <f t="shared" si="0"/>
        <v>5.000000000000001E-2</v>
      </c>
      <c r="D18" s="46" t="s">
        <v>92</v>
      </c>
      <c r="E18" s="46">
        <v>0</v>
      </c>
      <c r="F18" s="46">
        <v>0</v>
      </c>
      <c r="G18" s="46">
        <v>0.02</v>
      </c>
      <c r="H18" s="46">
        <v>0.02</v>
      </c>
      <c r="I18" s="46">
        <v>0</v>
      </c>
      <c r="J18" s="46" t="s">
        <v>92</v>
      </c>
      <c r="K18" s="46">
        <v>5.0000000000000001E-3</v>
      </c>
      <c r="L18" s="46">
        <v>5.0000000000000001E-3</v>
      </c>
      <c r="M18" s="47">
        <f>RPS!P68/100</f>
        <v>0.1</v>
      </c>
    </row>
    <row r="19" spans="2:13" ht="15.6">
      <c r="B19" s="45" t="s">
        <v>97</v>
      </c>
      <c r="C19" s="50">
        <f t="shared" si="0"/>
        <v>5.000000000000001E-2</v>
      </c>
      <c r="D19" s="46" t="s">
        <v>92</v>
      </c>
      <c r="E19" s="46">
        <v>0</v>
      </c>
      <c r="F19" s="46">
        <v>0</v>
      </c>
      <c r="G19" s="46">
        <v>0.02</v>
      </c>
      <c r="H19" s="46">
        <v>0.02</v>
      </c>
      <c r="I19" s="46">
        <v>0</v>
      </c>
      <c r="J19" s="46" t="s">
        <v>92</v>
      </c>
      <c r="K19" s="46">
        <v>5.0000000000000001E-3</v>
      </c>
      <c r="L19" s="46">
        <v>5.0000000000000001E-3</v>
      </c>
      <c r="M19" s="47">
        <f>RPS!P65/100</f>
        <v>0.1</v>
      </c>
    </row>
    <row r="20" spans="2:13" ht="15.6">
      <c r="B20" s="45" t="s">
        <v>98</v>
      </c>
      <c r="C20" s="49" t="s">
        <v>92</v>
      </c>
      <c r="D20" s="48">
        <f>M20-SUM(E20:L20)</f>
        <v>5.000000000000001E-2</v>
      </c>
      <c r="E20" s="46">
        <v>0.02</v>
      </c>
      <c r="F20" s="46">
        <v>0.02</v>
      </c>
      <c r="G20" s="46">
        <v>0</v>
      </c>
      <c r="H20" s="46">
        <v>0</v>
      </c>
      <c r="I20" s="46" t="s">
        <v>92</v>
      </c>
      <c r="J20" s="46">
        <v>0</v>
      </c>
      <c r="K20" s="46">
        <v>5.0000000000000001E-3</v>
      </c>
      <c r="L20" s="46">
        <v>5.0000000000000001E-3</v>
      </c>
      <c r="M20" s="47">
        <f>RPS!P70/100</f>
        <v>0.1</v>
      </c>
    </row>
    <row r="21" spans="2:13" ht="18.600000000000001" customHeight="1">
      <c r="B21" s="45" t="s">
        <v>99</v>
      </c>
      <c r="C21" s="46" t="s">
        <v>92</v>
      </c>
      <c r="D21" s="48">
        <f>M21-SUM(E21:L21)</f>
        <v>5.000000000000001E-2</v>
      </c>
      <c r="E21" s="46">
        <v>0.02</v>
      </c>
      <c r="F21" s="46">
        <v>0.02</v>
      </c>
      <c r="G21" s="46">
        <v>0</v>
      </c>
      <c r="H21" s="46">
        <v>0</v>
      </c>
      <c r="I21" s="46" t="s">
        <v>92</v>
      </c>
      <c r="J21" s="46">
        <v>0</v>
      </c>
      <c r="K21" s="46">
        <v>5.0000000000000001E-3</v>
      </c>
      <c r="L21" s="46">
        <v>5.0000000000000001E-3</v>
      </c>
      <c r="M21" s="47">
        <f>RPS!P75/100</f>
        <v>0.1</v>
      </c>
    </row>
    <row r="22" spans="2:13" ht="18" customHeight="1">
      <c r="B22" s="45" t="s">
        <v>56</v>
      </c>
      <c r="C22" s="49" t="s">
        <v>92</v>
      </c>
      <c r="D22" s="48">
        <f>M22-SUM(E22:L22)</f>
        <v>5.000000000000001E-2</v>
      </c>
      <c r="E22" s="46">
        <v>0</v>
      </c>
      <c r="F22" s="46">
        <v>0</v>
      </c>
      <c r="G22" s="46">
        <v>0.02</v>
      </c>
      <c r="H22" s="46">
        <v>0.02</v>
      </c>
      <c r="I22" s="46" t="s">
        <v>92</v>
      </c>
      <c r="J22" s="46">
        <v>0</v>
      </c>
      <c r="K22" s="46">
        <v>5.0000000000000001E-3</v>
      </c>
      <c r="L22" s="46">
        <v>5.0000000000000001E-3</v>
      </c>
      <c r="M22" s="47">
        <f>RPS!P77/100</f>
        <v>0.1</v>
      </c>
    </row>
    <row r="23" spans="2:13" ht="15.6">
      <c r="B23" s="45" t="s">
        <v>57</v>
      </c>
      <c r="C23" s="49" t="s">
        <v>92</v>
      </c>
      <c r="D23" s="48">
        <f>M23-SUM(E23:L23)</f>
        <v>5.000000000000001E-2</v>
      </c>
      <c r="E23" s="46">
        <v>0</v>
      </c>
      <c r="F23" s="46">
        <v>0</v>
      </c>
      <c r="G23" s="46">
        <v>0.02</v>
      </c>
      <c r="H23" s="46">
        <v>0.02</v>
      </c>
      <c r="I23" s="46" t="s">
        <v>92</v>
      </c>
      <c r="J23" s="46">
        <v>0</v>
      </c>
      <c r="K23" s="46">
        <v>5.0000000000000001E-3</v>
      </c>
      <c r="L23" s="46">
        <v>5.0000000000000001E-3</v>
      </c>
      <c r="M23" s="47">
        <f>RPS!P83/100</f>
        <v>0.1</v>
      </c>
    </row>
    <row r="24" spans="2:13" ht="13.8" customHeight="1">
      <c r="B24" s="45" t="s">
        <v>72</v>
      </c>
      <c r="C24" s="49" t="s">
        <v>92</v>
      </c>
      <c r="D24" s="48">
        <f>M24-SUM(E24:L24)</f>
        <v>5.000000000000001E-2</v>
      </c>
      <c r="E24" s="46">
        <v>0.02</v>
      </c>
      <c r="F24" s="46">
        <v>0.02</v>
      </c>
      <c r="G24" s="46">
        <v>0</v>
      </c>
      <c r="H24" s="46">
        <v>0</v>
      </c>
      <c r="I24" s="46" t="s">
        <v>92</v>
      </c>
      <c r="J24" s="46">
        <v>0</v>
      </c>
      <c r="K24" s="46">
        <v>5.0000000000000001E-3</v>
      </c>
      <c r="L24" s="46">
        <v>5.0000000000000001E-3</v>
      </c>
      <c r="M24" s="47">
        <f>RPS!P83/100</f>
        <v>0.1</v>
      </c>
    </row>
    <row r="25" spans="2:13" ht="15.6" customHeight="1">
      <c r="B25" s="275" t="s">
        <v>101</v>
      </c>
      <c r="C25" s="268">
        <f t="shared" ref="C25:M25" si="1">SUM(C14:C24)</f>
        <v>0.28000000000000003</v>
      </c>
      <c r="D25" s="268">
        <f t="shared" si="1"/>
        <v>0.25000000000000006</v>
      </c>
      <c r="E25" s="268">
        <f t="shared" si="1"/>
        <v>0.06</v>
      </c>
      <c r="F25" s="268">
        <f t="shared" si="1"/>
        <v>0.06</v>
      </c>
      <c r="G25" s="268">
        <f t="shared" si="1"/>
        <v>0.12000000000000001</v>
      </c>
      <c r="H25" s="268">
        <f t="shared" si="1"/>
        <v>0.12000000000000001</v>
      </c>
      <c r="I25" s="268">
        <f t="shared" si="1"/>
        <v>0</v>
      </c>
      <c r="J25" s="268">
        <f t="shared" si="1"/>
        <v>0</v>
      </c>
      <c r="K25" s="268">
        <f t="shared" si="1"/>
        <v>5.4999999999999993E-2</v>
      </c>
      <c r="L25" s="268">
        <f t="shared" si="1"/>
        <v>5.4999999999999993E-2</v>
      </c>
      <c r="M25" s="273">
        <f t="shared" si="1"/>
        <v>0.99999999999999989</v>
      </c>
    </row>
    <row r="26" spans="2:13" ht="15" customHeight="1" thickBot="1">
      <c r="B26" s="276"/>
      <c r="C26" s="269"/>
      <c r="D26" s="269"/>
      <c r="E26" s="269"/>
      <c r="F26" s="269"/>
      <c r="G26" s="269"/>
      <c r="H26" s="269"/>
      <c r="I26" s="269"/>
      <c r="J26" s="269"/>
      <c r="K26" s="269"/>
      <c r="L26" s="269"/>
      <c r="M26" s="274"/>
    </row>
    <row r="27" spans="2:13">
      <c r="M27" s="43" t="s">
        <v>62</v>
      </c>
    </row>
    <row r="29" spans="2:13">
      <c r="K29" t="s">
        <v>102</v>
      </c>
    </row>
    <row r="34" spans="11:11">
      <c r="K34" t="s">
        <v>103</v>
      </c>
    </row>
  </sheetData>
  <mergeCells count="27">
    <mergeCell ref="B25:B26"/>
    <mergeCell ref="K12:K13"/>
    <mergeCell ref="L12:L13"/>
    <mergeCell ref="M12:M13"/>
    <mergeCell ref="C25:C26"/>
    <mergeCell ref="D25:D26"/>
    <mergeCell ref="E25:E26"/>
    <mergeCell ref="F25:F26"/>
    <mergeCell ref="G25:G26"/>
    <mergeCell ref="H25:H26"/>
    <mergeCell ref="I25:I26"/>
    <mergeCell ref="G12:J12"/>
    <mergeCell ref="J25:J26"/>
    <mergeCell ref="K25:K26"/>
    <mergeCell ref="L25:L26"/>
    <mergeCell ref="M25:M26"/>
    <mergeCell ref="B12:B13"/>
    <mergeCell ref="C12:C13"/>
    <mergeCell ref="D12:D13"/>
    <mergeCell ref="E12:E13"/>
    <mergeCell ref="F12:F13"/>
    <mergeCell ref="B8:M8"/>
    <mergeCell ref="B9:M9"/>
    <mergeCell ref="C1:M1"/>
    <mergeCell ref="C3:M3"/>
    <mergeCell ref="C4:M4"/>
    <mergeCell ref="C6:M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7"/>
  <sheetViews>
    <sheetView topLeftCell="C1" workbookViewId="0">
      <selection activeCell="C9" sqref="C9"/>
    </sheetView>
  </sheetViews>
  <sheetFormatPr defaultRowHeight="14.4"/>
  <cols>
    <col min="4" max="4" width="11.44140625" customWidth="1"/>
    <col min="6" max="6" width="18" customWidth="1"/>
    <col min="8" max="8" width="4.6640625" customWidth="1"/>
    <col min="12" max="12" width="6.6640625" customWidth="1"/>
    <col min="14" max="14" width="7" customWidth="1"/>
    <col min="17" max="17" width="0.21875" customWidth="1"/>
  </cols>
  <sheetData>
    <row r="1" spans="2:24" ht="22.8">
      <c r="C1" s="1"/>
      <c r="D1" s="2"/>
      <c r="E1" s="277" t="s">
        <v>50</v>
      </c>
      <c r="F1" s="278"/>
      <c r="G1" s="278"/>
      <c r="H1" s="278"/>
      <c r="I1" s="278"/>
      <c r="J1" s="278"/>
      <c r="K1" s="278"/>
      <c r="L1" s="278"/>
      <c r="M1" s="278"/>
      <c r="N1" s="278"/>
      <c r="O1" s="278"/>
      <c r="P1" s="278"/>
      <c r="Q1" s="278"/>
      <c r="R1" s="278"/>
      <c r="S1" s="278"/>
      <c r="T1" s="278"/>
      <c r="U1" s="278"/>
    </row>
    <row r="2" spans="2:24" ht="7.8" customHeight="1">
      <c r="C2" s="3"/>
      <c r="D2" s="4"/>
      <c r="E2" s="225"/>
      <c r="F2" s="226"/>
      <c r="G2" s="226"/>
      <c r="H2" s="226"/>
      <c r="I2" s="226"/>
      <c r="J2" s="226"/>
      <c r="K2" s="226"/>
      <c r="L2" s="226"/>
      <c r="M2" s="226"/>
      <c r="N2" s="226"/>
      <c r="O2" s="226"/>
      <c r="P2" s="226"/>
      <c r="Q2" s="226"/>
      <c r="R2" s="226"/>
      <c r="S2" s="226"/>
      <c r="T2" s="226"/>
      <c r="U2" s="226"/>
    </row>
    <row r="3" spans="2:24" ht="14.4" customHeight="1">
      <c r="C3" s="3"/>
      <c r="D3" s="4"/>
      <c r="E3" s="225" t="s">
        <v>51</v>
      </c>
      <c r="F3" s="226"/>
      <c r="G3" s="226"/>
      <c r="H3" s="226"/>
      <c r="I3" s="226"/>
      <c r="J3" s="226"/>
      <c r="K3" s="226"/>
      <c r="L3" s="226"/>
      <c r="M3" s="226"/>
      <c r="N3" s="226"/>
      <c r="O3" s="226"/>
      <c r="P3" s="226"/>
      <c r="Q3" s="226"/>
      <c r="R3" s="226"/>
      <c r="S3" s="226"/>
      <c r="T3" s="226"/>
      <c r="U3" s="226"/>
    </row>
    <row r="4" spans="2:24" ht="14.4" customHeight="1">
      <c r="C4" s="3"/>
      <c r="D4" s="4"/>
      <c r="E4" s="225" t="s">
        <v>300</v>
      </c>
      <c r="F4" s="226"/>
      <c r="G4" s="226"/>
      <c r="H4" s="226"/>
      <c r="I4" s="226"/>
      <c r="J4" s="226"/>
      <c r="K4" s="226"/>
      <c r="L4" s="226"/>
      <c r="M4" s="226"/>
      <c r="N4" s="226"/>
      <c r="O4" s="226"/>
      <c r="P4" s="226"/>
      <c r="Q4" s="226"/>
      <c r="R4" s="226"/>
      <c r="S4" s="226"/>
      <c r="T4" s="226"/>
      <c r="U4" s="226"/>
    </row>
    <row r="5" spans="2:24" ht="9" customHeight="1">
      <c r="C5" s="3"/>
      <c r="D5" s="4"/>
      <c r="E5" s="225"/>
      <c r="F5" s="226"/>
      <c r="G5" s="226"/>
      <c r="H5" s="226"/>
      <c r="I5" s="226"/>
      <c r="J5" s="226"/>
      <c r="K5" s="226"/>
      <c r="L5" s="226"/>
      <c r="M5" s="226"/>
      <c r="N5" s="226"/>
      <c r="O5" s="226"/>
      <c r="P5" s="226"/>
      <c r="Q5" s="226"/>
      <c r="R5" s="226"/>
      <c r="S5" s="226"/>
      <c r="T5" s="226"/>
      <c r="U5" s="226"/>
    </row>
    <row r="6" spans="2:24" ht="15.6" customHeight="1">
      <c r="C6" s="86" t="s">
        <v>62</v>
      </c>
      <c r="D6" s="87"/>
      <c r="E6" s="227" t="s">
        <v>199</v>
      </c>
      <c r="F6" s="228"/>
      <c r="G6" s="228"/>
      <c r="H6" s="228"/>
      <c r="I6" s="228"/>
      <c r="J6" s="228"/>
      <c r="K6" s="228"/>
      <c r="L6" s="228"/>
      <c r="M6" s="228"/>
      <c r="N6" s="228"/>
      <c r="O6" s="228"/>
      <c r="P6" s="228"/>
      <c r="Q6" s="228"/>
      <c r="R6" s="228"/>
      <c r="S6" s="228"/>
      <c r="T6" s="228"/>
      <c r="U6" s="228"/>
    </row>
    <row r="7" spans="2:24" ht="15.6">
      <c r="E7" s="70" t="s">
        <v>62</v>
      </c>
      <c r="F7" s="66"/>
      <c r="G7" s="66"/>
      <c r="H7" s="66"/>
      <c r="I7" s="66"/>
      <c r="J7" s="66"/>
      <c r="K7" s="66"/>
      <c r="L7" s="66"/>
      <c r="M7" s="66"/>
      <c r="N7" s="66"/>
      <c r="O7" s="66"/>
      <c r="P7" s="66"/>
      <c r="Q7" s="66"/>
      <c r="R7" s="66"/>
      <c r="S7" s="66"/>
      <c r="T7" s="66"/>
      <c r="U7" s="66"/>
      <c r="V7" s="66"/>
      <c r="W7" s="66"/>
      <c r="X7" s="66"/>
    </row>
    <row r="8" spans="2:24" ht="18">
      <c r="B8" t="s">
        <v>62</v>
      </c>
      <c r="C8" s="71" t="s">
        <v>301</v>
      </c>
      <c r="E8" s="70"/>
      <c r="F8" s="66"/>
      <c r="G8" s="66"/>
      <c r="H8" s="66" t="s">
        <v>62</v>
      </c>
      <c r="I8" s="66"/>
      <c r="J8" s="66"/>
      <c r="K8" s="66"/>
      <c r="L8" s="66"/>
      <c r="M8" s="66"/>
      <c r="N8" s="66"/>
      <c r="O8" s="66"/>
      <c r="P8" s="66"/>
      <c r="Q8" s="66"/>
      <c r="R8" s="66"/>
      <c r="S8" s="66"/>
      <c r="T8" s="66"/>
      <c r="U8" s="66"/>
      <c r="V8" s="66"/>
      <c r="W8" s="66"/>
      <c r="X8" s="66"/>
    </row>
    <row r="9" spans="2:24" ht="15.6">
      <c r="C9" s="72" t="s">
        <v>165</v>
      </c>
      <c r="D9" s="66"/>
      <c r="E9" s="73" t="s">
        <v>289</v>
      </c>
      <c r="F9" s="66"/>
      <c r="G9" s="66"/>
      <c r="H9" s="66"/>
      <c r="I9" s="66"/>
      <c r="J9" s="66"/>
      <c r="K9" s="66"/>
      <c r="L9" s="66"/>
      <c r="M9" s="66"/>
      <c r="N9" s="66"/>
      <c r="O9" s="66"/>
      <c r="P9" s="66"/>
      <c r="Q9" s="66"/>
      <c r="R9" s="66"/>
      <c r="S9" s="66"/>
      <c r="T9" s="66"/>
      <c r="U9" s="66"/>
      <c r="V9" s="66"/>
      <c r="W9" s="66"/>
      <c r="X9" s="66"/>
    </row>
    <row r="10" spans="2:24" ht="15.6">
      <c r="C10" s="72" t="s">
        <v>166</v>
      </c>
      <c r="D10" s="66"/>
      <c r="E10" s="73" t="s">
        <v>290</v>
      </c>
      <c r="F10" s="66"/>
      <c r="G10" s="66"/>
      <c r="H10" s="66"/>
      <c r="I10" s="66"/>
      <c r="J10" s="66"/>
      <c r="K10" s="66"/>
      <c r="L10" s="66"/>
      <c r="M10" s="66"/>
      <c r="N10" s="66"/>
      <c r="O10" s="66"/>
      <c r="P10" s="66"/>
      <c r="Q10" s="66"/>
      <c r="R10" s="66"/>
      <c r="S10" s="66"/>
      <c r="T10" s="66"/>
      <c r="U10" s="66"/>
      <c r="V10" s="66"/>
      <c r="W10" s="66"/>
      <c r="X10" s="66"/>
    </row>
    <row r="11" spans="2:24" ht="15.6">
      <c r="C11" s="72" t="s">
        <v>167</v>
      </c>
      <c r="D11" s="66"/>
      <c r="E11" s="73" t="s">
        <v>168</v>
      </c>
      <c r="F11" s="66"/>
      <c r="G11" s="66"/>
      <c r="H11" s="66"/>
      <c r="I11" s="66"/>
      <c r="J11" s="66"/>
      <c r="K11" s="66"/>
      <c r="L11" s="66"/>
      <c r="M11" s="66"/>
      <c r="N11" s="66"/>
      <c r="O11" s="66"/>
      <c r="P11" s="66"/>
      <c r="Q11" s="66"/>
      <c r="R11" s="66"/>
      <c r="S11" s="66"/>
      <c r="T11" s="66"/>
      <c r="U11" s="66"/>
      <c r="V11" s="66"/>
      <c r="W11" s="66"/>
      <c r="X11" s="66"/>
    </row>
    <row r="12" spans="2:24" ht="15.6">
      <c r="C12" s="67" t="s">
        <v>144</v>
      </c>
      <c r="D12" s="66"/>
      <c r="E12" s="66"/>
      <c r="F12" s="66"/>
      <c r="G12" s="66"/>
      <c r="H12" s="66"/>
      <c r="I12" s="66"/>
      <c r="J12" s="66"/>
      <c r="K12" s="66"/>
      <c r="L12" s="66"/>
      <c r="M12" s="66"/>
      <c r="N12" s="66"/>
      <c r="O12" s="66"/>
      <c r="P12" s="66"/>
      <c r="Q12" s="66"/>
      <c r="R12" s="66"/>
      <c r="S12" s="66"/>
      <c r="T12" s="66"/>
      <c r="U12" s="66"/>
      <c r="V12" s="66"/>
      <c r="W12" s="66"/>
      <c r="X12" s="66"/>
    </row>
    <row r="13" spans="2:24" ht="15.6">
      <c r="C13" s="72" t="s">
        <v>176</v>
      </c>
      <c r="D13" s="66"/>
      <c r="E13" s="73" t="s">
        <v>177</v>
      </c>
      <c r="F13" s="66"/>
      <c r="G13" s="66"/>
      <c r="H13" s="66"/>
      <c r="I13" s="66"/>
      <c r="J13" s="66"/>
      <c r="K13" s="66"/>
      <c r="L13" s="66"/>
      <c r="M13" s="66"/>
      <c r="N13" s="66"/>
      <c r="O13" s="66"/>
      <c r="P13" s="66"/>
      <c r="Q13" s="66"/>
      <c r="R13" s="66"/>
      <c r="S13" s="66"/>
      <c r="T13" s="66"/>
      <c r="U13" s="66"/>
      <c r="V13" s="66"/>
      <c r="W13" s="66"/>
      <c r="X13" s="66"/>
    </row>
    <row r="14" spans="2:24" ht="15.6">
      <c r="C14" s="72" t="s">
        <v>178</v>
      </c>
      <c r="D14" s="66"/>
      <c r="E14" s="66"/>
      <c r="F14" s="66"/>
      <c r="G14" s="66"/>
      <c r="H14" s="66"/>
      <c r="I14" s="66"/>
      <c r="J14" s="66"/>
      <c r="K14" s="66"/>
      <c r="L14" s="66"/>
      <c r="M14" s="66"/>
      <c r="N14" s="66"/>
      <c r="O14" s="66"/>
      <c r="P14" s="66"/>
      <c r="Q14" s="66"/>
      <c r="R14" s="66"/>
      <c r="S14" s="66"/>
      <c r="T14" s="66"/>
      <c r="U14" s="66"/>
      <c r="V14" s="66"/>
      <c r="W14" s="66"/>
      <c r="X14" s="66"/>
    </row>
    <row r="15" spans="2:24" ht="15.6">
      <c r="C15" s="72" t="s">
        <v>170</v>
      </c>
      <c r="D15" s="66"/>
      <c r="E15" s="66"/>
      <c r="F15" s="66"/>
      <c r="G15" s="66"/>
      <c r="H15" s="66"/>
      <c r="I15" s="66"/>
      <c r="J15" s="66"/>
      <c r="K15" s="66"/>
      <c r="L15" s="66"/>
      <c r="M15" s="66"/>
      <c r="N15" s="66"/>
      <c r="O15" s="66"/>
      <c r="P15" s="66"/>
      <c r="Q15" s="66"/>
      <c r="R15" s="66"/>
      <c r="S15" s="66"/>
      <c r="T15" s="66"/>
      <c r="U15" s="66"/>
      <c r="V15" s="66"/>
      <c r="W15" s="66"/>
      <c r="X15" s="66"/>
    </row>
    <row r="16" spans="2:24" ht="15.6">
      <c r="C16" s="279" t="s">
        <v>171</v>
      </c>
      <c r="D16" s="280"/>
      <c r="E16" s="283" t="s">
        <v>145</v>
      </c>
      <c r="F16" s="280"/>
      <c r="G16" s="284" t="s">
        <v>146</v>
      </c>
      <c r="H16" s="285"/>
      <c r="I16" s="285"/>
      <c r="J16" s="285"/>
      <c r="K16" s="285"/>
      <c r="L16" s="285"/>
      <c r="M16" s="285"/>
      <c r="N16" s="285"/>
      <c r="O16" s="285"/>
      <c r="P16" s="285"/>
      <c r="Q16" s="285"/>
      <c r="R16" s="285"/>
      <c r="S16" s="286"/>
      <c r="T16" s="283" t="s">
        <v>147</v>
      </c>
      <c r="U16" s="280"/>
      <c r="V16" s="66"/>
      <c r="W16" s="66"/>
      <c r="X16" s="66"/>
    </row>
    <row r="17" spans="3:24" ht="15.6">
      <c r="C17" s="281"/>
      <c r="D17" s="282"/>
      <c r="E17" s="281"/>
      <c r="F17" s="282"/>
      <c r="G17" s="284" t="s">
        <v>148</v>
      </c>
      <c r="H17" s="286"/>
      <c r="I17" s="284" t="s">
        <v>149</v>
      </c>
      <c r="J17" s="286"/>
      <c r="K17" s="284" t="s">
        <v>150</v>
      </c>
      <c r="L17" s="286"/>
      <c r="M17" s="284" t="s">
        <v>151</v>
      </c>
      <c r="N17" s="286"/>
      <c r="O17" s="284" t="s">
        <v>152</v>
      </c>
      <c r="P17" s="285"/>
      <c r="Q17" s="286"/>
      <c r="R17" s="284" t="s">
        <v>153</v>
      </c>
      <c r="S17" s="286"/>
      <c r="T17" s="281"/>
      <c r="U17" s="282"/>
      <c r="V17" s="66"/>
      <c r="W17" s="66"/>
      <c r="X17" s="66"/>
    </row>
    <row r="18" spans="3:24">
      <c r="C18" s="287"/>
      <c r="D18" s="289"/>
      <c r="E18" s="287"/>
      <c r="F18" s="289"/>
      <c r="G18" s="287"/>
      <c r="H18" s="289"/>
      <c r="I18" s="287"/>
      <c r="J18" s="289"/>
      <c r="K18" s="287"/>
      <c r="L18" s="289"/>
      <c r="M18" s="287"/>
      <c r="N18" s="289"/>
      <c r="O18" s="287"/>
      <c r="P18" s="288"/>
      <c r="Q18" s="289"/>
      <c r="R18" s="287"/>
      <c r="S18" s="289"/>
      <c r="T18" s="287"/>
      <c r="U18" s="289"/>
      <c r="V18" s="66"/>
      <c r="W18" s="66"/>
      <c r="X18" s="66"/>
    </row>
    <row r="19" spans="3:24">
      <c r="C19" s="287"/>
      <c r="D19" s="289"/>
      <c r="E19" s="287"/>
      <c r="F19" s="289"/>
      <c r="G19" s="287"/>
      <c r="H19" s="289"/>
      <c r="I19" s="287"/>
      <c r="J19" s="289"/>
      <c r="K19" s="287"/>
      <c r="L19" s="289"/>
      <c r="M19" s="287"/>
      <c r="N19" s="289"/>
      <c r="O19" s="287"/>
      <c r="P19" s="288"/>
      <c r="Q19" s="289"/>
      <c r="R19" s="287"/>
      <c r="S19" s="289"/>
      <c r="T19" s="287"/>
      <c r="U19" s="289"/>
      <c r="V19" s="66"/>
      <c r="W19" s="66"/>
      <c r="X19" s="66"/>
    </row>
    <row r="20" spans="3:24">
      <c r="C20" s="287"/>
      <c r="D20" s="289"/>
      <c r="E20" s="287"/>
      <c r="F20" s="289"/>
      <c r="G20" s="287"/>
      <c r="H20" s="289"/>
      <c r="I20" s="287"/>
      <c r="J20" s="289"/>
      <c r="K20" s="287"/>
      <c r="L20" s="289"/>
      <c r="M20" s="287"/>
      <c r="N20" s="289"/>
      <c r="O20" s="287"/>
      <c r="P20" s="288"/>
      <c r="Q20" s="289"/>
      <c r="R20" s="287"/>
      <c r="S20" s="289"/>
      <c r="T20" s="287"/>
      <c r="U20" s="289"/>
      <c r="V20" s="66"/>
      <c r="W20" s="66"/>
      <c r="X20" s="66"/>
    </row>
    <row r="21" spans="3:24">
      <c r="C21" s="287"/>
      <c r="D21" s="289"/>
      <c r="E21" s="287"/>
      <c r="F21" s="289"/>
      <c r="G21" s="287"/>
      <c r="H21" s="289"/>
      <c r="I21" s="287"/>
      <c r="J21" s="289"/>
      <c r="K21" s="287"/>
      <c r="L21" s="289"/>
      <c r="M21" s="287"/>
      <c r="N21" s="289"/>
      <c r="O21" s="287"/>
      <c r="P21" s="288"/>
      <c r="Q21" s="289"/>
      <c r="R21" s="287"/>
      <c r="S21" s="289"/>
      <c r="T21" s="287"/>
      <c r="U21" s="289"/>
      <c r="V21" s="66"/>
      <c r="W21" s="66"/>
      <c r="X21" s="66"/>
    </row>
    <row r="22" spans="3:24">
      <c r="C22" s="287"/>
      <c r="D22" s="289"/>
      <c r="E22" s="287"/>
      <c r="F22" s="289"/>
      <c r="G22" s="287"/>
      <c r="H22" s="289"/>
      <c r="I22" s="287"/>
      <c r="J22" s="289"/>
      <c r="K22" s="287"/>
      <c r="L22" s="289"/>
      <c r="M22" s="287"/>
      <c r="N22" s="289"/>
      <c r="O22" s="287"/>
      <c r="P22" s="288"/>
      <c r="Q22" s="289"/>
      <c r="R22" s="287"/>
      <c r="S22" s="289"/>
      <c r="T22" s="287"/>
      <c r="U22" s="289"/>
      <c r="V22" s="66"/>
      <c r="W22" s="66"/>
      <c r="X22" s="66"/>
    </row>
    <row r="23" spans="3:24">
      <c r="C23" s="287"/>
      <c r="D23" s="289"/>
      <c r="E23" s="287"/>
      <c r="F23" s="289"/>
      <c r="G23" s="287"/>
      <c r="H23" s="289"/>
      <c r="I23" s="287"/>
      <c r="J23" s="289"/>
      <c r="K23" s="287"/>
      <c r="L23" s="289"/>
      <c r="M23" s="287"/>
      <c r="N23" s="289"/>
      <c r="O23" s="287"/>
      <c r="P23" s="288"/>
      <c r="Q23" s="289"/>
      <c r="R23" s="287"/>
      <c r="S23" s="289"/>
      <c r="T23" s="287"/>
      <c r="U23" s="289"/>
      <c r="V23" s="66"/>
      <c r="W23" s="66"/>
      <c r="X23" s="66"/>
    </row>
    <row r="24" spans="3:24">
      <c r="C24" s="287"/>
      <c r="D24" s="289"/>
      <c r="E24" s="287"/>
      <c r="F24" s="289"/>
      <c r="G24" s="287"/>
      <c r="H24" s="289"/>
      <c r="I24" s="287"/>
      <c r="J24" s="289"/>
      <c r="K24" s="287"/>
      <c r="L24" s="289"/>
      <c r="M24" s="287"/>
      <c r="N24" s="289"/>
      <c r="O24" s="287"/>
      <c r="P24" s="288"/>
      <c r="Q24" s="289"/>
      <c r="R24" s="287"/>
      <c r="S24" s="289"/>
      <c r="T24" s="287"/>
      <c r="U24" s="289"/>
      <c r="V24" s="66"/>
      <c r="W24" s="66"/>
      <c r="X24" s="66"/>
    </row>
    <row r="25" spans="3:24">
      <c r="C25" s="287"/>
      <c r="D25" s="289"/>
      <c r="E25" s="287"/>
      <c r="F25" s="289"/>
      <c r="G25" s="287"/>
      <c r="H25" s="289"/>
      <c r="I25" s="287"/>
      <c r="J25" s="289"/>
      <c r="K25" s="287"/>
      <c r="L25" s="289"/>
      <c r="M25" s="287"/>
      <c r="N25" s="289"/>
      <c r="O25" s="287"/>
      <c r="P25" s="288"/>
      <c r="Q25" s="289"/>
      <c r="R25" s="287"/>
      <c r="S25" s="289"/>
      <c r="T25" s="287"/>
      <c r="U25" s="289"/>
      <c r="V25" s="66"/>
      <c r="W25" s="66"/>
      <c r="X25" s="66"/>
    </row>
    <row r="26" spans="3:24" ht="15.6">
      <c r="C26" s="72" t="s">
        <v>169</v>
      </c>
      <c r="D26" s="66"/>
      <c r="E26" s="66"/>
      <c r="F26" s="66"/>
      <c r="G26" s="66"/>
      <c r="H26" s="66"/>
      <c r="I26" s="66"/>
      <c r="J26" s="66"/>
      <c r="K26" s="66"/>
      <c r="L26" s="66"/>
      <c r="M26" s="66"/>
      <c r="N26" s="66"/>
      <c r="O26" s="66"/>
      <c r="P26" s="66"/>
      <c r="Q26" s="66"/>
      <c r="R26" s="66"/>
      <c r="S26" s="66"/>
      <c r="T26" s="66"/>
      <c r="U26" s="66"/>
      <c r="V26" s="66"/>
      <c r="W26" s="66"/>
      <c r="X26" s="66"/>
    </row>
    <row r="27" spans="3:24" ht="15.6">
      <c r="C27" s="67" t="s">
        <v>154</v>
      </c>
      <c r="D27" s="66"/>
      <c r="E27" s="66"/>
      <c r="F27" s="66"/>
      <c r="G27" s="66"/>
      <c r="H27" s="66"/>
      <c r="I27" s="66"/>
      <c r="J27" s="66"/>
      <c r="K27" s="66"/>
      <c r="L27" s="66"/>
      <c r="M27" s="66"/>
      <c r="N27" s="66"/>
      <c r="O27" s="66"/>
      <c r="P27" s="66"/>
      <c r="Q27" s="66"/>
      <c r="R27" s="66"/>
      <c r="S27" s="66"/>
      <c r="T27" s="66"/>
      <c r="U27" s="66"/>
      <c r="V27" s="66"/>
      <c r="W27" s="66"/>
      <c r="X27" s="66"/>
    </row>
  </sheetData>
  <mergeCells count="88">
    <mergeCell ref="M25:N25"/>
    <mergeCell ref="O25:Q25"/>
    <mergeCell ref="R25:S25"/>
    <mergeCell ref="T25:U25"/>
    <mergeCell ref="C25:D25"/>
    <mergeCell ref="E25:F25"/>
    <mergeCell ref="G25:H25"/>
    <mergeCell ref="I25:J25"/>
    <mergeCell ref="K25:L25"/>
    <mergeCell ref="R23:S23"/>
    <mergeCell ref="T23:U23"/>
    <mergeCell ref="C24:D24"/>
    <mergeCell ref="E24:F24"/>
    <mergeCell ref="G24:H24"/>
    <mergeCell ref="I24:J24"/>
    <mergeCell ref="K24:L24"/>
    <mergeCell ref="M24:N24"/>
    <mergeCell ref="O24:Q24"/>
    <mergeCell ref="R24:S24"/>
    <mergeCell ref="T24:U24"/>
    <mergeCell ref="M23:N23"/>
    <mergeCell ref="O23:Q23"/>
    <mergeCell ref="C22:D22"/>
    <mergeCell ref="E22:F22"/>
    <mergeCell ref="G22:H22"/>
    <mergeCell ref="I22:J22"/>
    <mergeCell ref="K22:L22"/>
    <mergeCell ref="M22:N22"/>
    <mergeCell ref="C23:D23"/>
    <mergeCell ref="E23:F23"/>
    <mergeCell ref="G23:H23"/>
    <mergeCell ref="I23:J23"/>
    <mergeCell ref="K23:L23"/>
    <mergeCell ref="M21:N21"/>
    <mergeCell ref="O21:Q21"/>
    <mergeCell ref="R21:S21"/>
    <mergeCell ref="T21:U21"/>
    <mergeCell ref="O22:Q22"/>
    <mergeCell ref="R22:S22"/>
    <mergeCell ref="T22:U22"/>
    <mergeCell ref="C21:D21"/>
    <mergeCell ref="E21:F21"/>
    <mergeCell ref="G21:H21"/>
    <mergeCell ref="I21:J21"/>
    <mergeCell ref="K21:L21"/>
    <mergeCell ref="R19:S19"/>
    <mergeCell ref="T19:U19"/>
    <mergeCell ref="C20:D20"/>
    <mergeCell ref="E20:F20"/>
    <mergeCell ref="G20:H20"/>
    <mergeCell ref="I20:J20"/>
    <mergeCell ref="K20:L20"/>
    <mergeCell ref="M20:N20"/>
    <mergeCell ref="O20:Q20"/>
    <mergeCell ref="R20:S20"/>
    <mergeCell ref="T20:U20"/>
    <mergeCell ref="O18:Q18"/>
    <mergeCell ref="R18:S18"/>
    <mergeCell ref="T18:U18"/>
    <mergeCell ref="C19:D19"/>
    <mergeCell ref="E19:F19"/>
    <mergeCell ref="G19:H19"/>
    <mergeCell ref="I19:J19"/>
    <mergeCell ref="K19:L19"/>
    <mergeCell ref="M19:N19"/>
    <mergeCell ref="O19:Q19"/>
    <mergeCell ref="C18:D18"/>
    <mergeCell ref="E18:F18"/>
    <mergeCell ref="G18:H18"/>
    <mergeCell ref="I18:J18"/>
    <mergeCell ref="K18:L18"/>
    <mergeCell ref="M18:N18"/>
    <mergeCell ref="E6:U6"/>
    <mergeCell ref="C16:D17"/>
    <mergeCell ref="E16:F17"/>
    <mergeCell ref="G16:S16"/>
    <mergeCell ref="T16:U17"/>
    <mergeCell ref="G17:H17"/>
    <mergeCell ref="I17:J17"/>
    <mergeCell ref="K17:L17"/>
    <mergeCell ref="M17:N17"/>
    <mergeCell ref="O17:Q17"/>
    <mergeCell ref="R17:S17"/>
    <mergeCell ref="E1:U1"/>
    <mergeCell ref="E2:U2"/>
    <mergeCell ref="E3:U3"/>
    <mergeCell ref="E4:U4"/>
    <mergeCell ref="E5:U5"/>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6"/>
  <sheetViews>
    <sheetView workbookViewId="0">
      <selection activeCell="N11" sqref="N11"/>
    </sheetView>
  </sheetViews>
  <sheetFormatPr defaultRowHeight="14.4"/>
  <cols>
    <col min="2" max="2" width="18.109375" customWidth="1"/>
    <col min="6" max="6" width="7" customWidth="1"/>
    <col min="8" max="8" width="6.88671875" customWidth="1"/>
    <col min="10" max="10" width="6.6640625" customWidth="1"/>
    <col min="12" max="12" width="7.33203125" customWidth="1"/>
    <col min="14" max="14" width="5" customWidth="1"/>
    <col min="15" max="15" width="12.33203125" customWidth="1"/>
    <col min="17" max="17" width="5.21875" customWidth="1"/>
    <col min="19" max="19" width="6.88671875" customWidth="1"/>
    <col min="21" max="21" width="6" customWidth="1"/>
  </cols>
  <sheetData>
    <row r="1" spans="2:21" ht="22.8">
      <c r="B1" s="1"/>
      <c r="C1" s="2"/>
      <c r="D1" s="277" t="s">
        <v>50</v>
      </c>
      <c r="E1" s="278"/>
      <c r="F1" s="278"/>
      <c r="G1" s="278"/>
      <c r="H1" s="278"/>
      <c r="I1" s="278"/>
      <c r="J1" s="278"/>
      <c r="K1" s="278"/>
      <c r="L1" s="278"/>
      <c r="M1" s="278"/>
      <c r="N1" s="278"/>
      <c r="O1" s="278"/>
      <c r="P1" s="278"/>
      <c r="Q1" s="278"/>
      <c r="R1" s="278"/>
      <c r="S1" s="278"/>
      <c r="T1" s="278"/>
    </row>
    <row r="2" spans="2:21" ht="6.6" customHeight="1">
      <c r="B2" s="3"/>
      <c r="C2" s="4"/>
      <c r="D2" s="225"/>
      <c r="E2" s="226"/>
      <c r="F2" s="226"/>
      <c r="G2" s="226"/>
      <c r="H2" s="226"/>
      <c r="I2" s="226"/>
      <c r="J2" s="226"/>
      <c r="K2" s="226"/>
      <c r="L2" s="226"/>
      <c r="M2" s="226"/>
      <c r="N2" s="226"/>
      <c r="O2" s="226"/>
      <c r="P2" s="226"/>
      <c r="Q2" s="226"/>
      <c r="R2" s="226"/>
      <c r="S2" s="226"/>
      <c r="T2" s="226"/>
    </row>
    <row r="3" spans="2:21" ht="17.399999999999999">
      <c r="B3" s="3"/>
      <c r="C3" s="4"/>
      <c r="D3" s="225" t="s">
        <v>51</v>
      </c>
      <c r="E3" s="226"/>
      <c r="F3" s="226"/>
      <c r="G3" s="226"/>
      <c r="H3" s="226"/>
      <c r="I3" s="226"/>
      <c r="J3" s="226"/>
      <c r="K3" s="226"/>
      <c r="L3" s="226"/>
      <c r="M3" s="226"/>
      <c r="N3" s="226"/>
      <c r="O3" s="226"/>
      <c r="P3" s="226"/>
      <c r="Q3" s="226"/>
      <c r="R3" s="226"/>
      <c r="S3" s="226"/>
      <c r="T3" s="226"/>
    </row>
    <row r="4" spans="2:21" ht="17.399999999999999">
      <c r="B4" s="3"/>
      <c r="C4" s="4"/>
      <c r="D4" s="225" t="s">
        <v>300</v>
      </c>
      <c r="E4" s="226"/>
      <c r="F4" s="226"/>
      <c r="G4" s="226"/>
      <c r="H4" s="226"/>
      <c r="I4" s="226"/>
      <c r="J4" s="226"/>
      <c r="K4" s="226"/>
      <c r="L4" s="226"/>
      <c r="M4" s="226"/>
      <c r="N4" s="226"/>
      <c r="O4" s="226"/>
      <c r="P4" s="226"/>
      <c r="Q4" s="226"/>
      <c r="R4" s="226"/>
      <c r="S4" s="226"/>
      <c r="T4" s="226"/>
    </row>
    <row r="5" spans="2:21" ht="9" customHeight="1">
      <c r="B5" s="3"/>
      <c r="C5" s="4"/>
      <c r="D5" s="225"/>
      <c r="E5" s="226"/>
      <c r="F5" s="226"/>
      <c r="G5" s="226"/>
      <c r="H5" s="226"/>
      <c r="I5" s="226"/>
      <c r="J5" s="226"/>
      <c r="K5" s="226"/>
      <c r="L5" s="226"/>
      <c r="M5" s="226"/>
      <c r="N5" s="226"/>
      <c r="O5" s="226"/>
      <c r="P5" s="226"/>
      <c r="Q5" s="226"/>
      <c r="R5" s="226"/>
      <c r="S5" s="226"/>
      <c r="T5" s="226"/>
    </row>
    <row r="6" spans="2:21" ht="15.6">
      <c r="B6" s="86" t="s">
        <v>62</v>
      </c>
      <c r="C6" s="87"/>
      <c r="D6" s="227" t="s">
        <v>200</v>
      </c>
      <c r="E6" s="228"/>
      <c r="F6" s="228"/>
      <c r="G6" s="228"/>
      <c r="H6" s="228"/>
      <c r="I6" s="228"/>
      <c r="J6" s="228"/>
      <c r="K6" s="228"/>
      <c r="L6" s="228"/>
      <c r="M6" s="228"/>
      <c r="N6" s="228"/>
      <c r="O6" s="228"/>
      <c r="P6" s="228"/>
      <c r="Q6" s="228"/>
      <c r="R6" s="228"/>
      <c r="S6" s="228"/>
      <c r="T6" s="228"/>
    </row>
    <row r="9" spans="2:21" ht="15.6">
      <c r="B9" s="68" t="s">
        <v>155</v>
      </c>
      <c r="C9" s="66"/>
      <c r="D9" s="66"/>
      <c r="E9" s="66"/>
      <c r="F9" s="66"/>
      <c r="G9" s="66"/>
      <c r="H9" s="66"/>
      <c r="I9" s="66"/>
      <c r="J9" s="66"/>
      <c r="K9" s="66"/>
      <c r="L9" s="66"/>
      <c r="M9" s="66"/>
      <c r="N9" s="66"/>
      <c r="O9" s="66"/>
      <c r="P9" s="66"/>
      <c r="Q9" s="66"/>
      <c r="R9" s="66"/>
      <c r="S9" s="66"/>
      <c r="T9" s="66"/>
      <c r="U9" s="66"/>
    </row>
    <row r="10" spans="2:21" ht="15.6">
      <c r="B10" s="68" t="str">
        <f>'Nilai Sikap'!C8</f>
        <v>PROGRAM STUDI MATEMATIKA</v>
      </c>
      <c r="C10" s="66"/>
      <c r="D10" s="66"/>
      <c r="E10" s="66"/>
      <c r="F10" s="66"/>
      <c r="G10" s="66"/>
      <c r="H10" s="66"/>
      <c r="I10" s="66"/>
      <c r="J10" s="66"/>
      <c r="K10" s="66"/>
      <c r="L10" s="66"/>
      <c r="M10" s="66"/>
      <c r="N10" s="66"/>
      <c r="O10" s="66"/>
      <c r="P10" s="66"/>
      <c r="Q10" s="66"/>
      <c r="R10" s="66"/>
      <c r="S10" s="66"/>
      <c r="T10" s="66"/>
      <c r="U10" s="66"/>
    </row>
    <row r="11" spans="2:21" ht="15.6">
      <c r="B11" s="72" t="s">
        <v>174</v>
      </c>
      <c r="C11" s="66"/>
      <c r="D11" s="66" t="str">
        <f>'Nilai Sikap'!E9</f>
        <v>: Quality Control Industri</v>
      </c>
      <c r="E11" s="66"/>
      <c r="F11" s="66"/>
      <c r="G11" s="66"/>
      <c r="H11" s="66"/>
      <c r="I11" s="66"/>
      <c r="J11" s="66"/>
      <c r="K11" s="66"/>
      <c r="L11" s="66"/>
      <c r="M11" s="66"/>
      <c r="N11" s="66"/>
      <c r="O11" s="66"/>
      <c r="P11" s="66"/>
      <c r="Q11" s="66"/>
      <c r="R11" s="66"/>
      <c r="S11" s="66"/>
      <c r="T11" s="66"/>
      <c r="U11" s="66"/>
    </row>
    <row r="12" spans="2:21" ht="15.6">
      <c r="B12" s="72" t="s">
        <v>173</v>
      </c>
      <c r="C12" s="66"/>
      <c r="D12" s="66" t="str">
        <f>'Nilai Sikap'!E10</f>
        <v>: VII</v>
      </c>
      <c r="E12" s="66"/>
      <c r="F12" s="66"/>
      <c r="G12" s="66"/>
      <c r="H12" s="66"/>
      <c r="I12" s="66"/>
      <c r="J12" s="66"/>
      <c r="K12" s="66"/>
      <c r="L12" s="66"/>
      <c r="M12" s="66"/>
      <c r="N12" s="66"/>
      <c r="O12" s="66"/>
      <c r="P12" s="66"/>
      <c r="Q12" s="66"/>
      <c r="R12" s="66"/>
      <c r="S12" s="66"/>
      <c r="T12" s="66"/>
      <c r="U12" s="66"/>
    </row>
    <row r="13" spans="2:21" ht="15.6">
      <c r="B13" s="72" t="s">
        <v>167</v>
      </c>
      <c r="C13" s="66"/>
      <c r="D13" s="66"/>
      <c r="E13" s="66"/>
      <c r="F13" s="66"/>
      <c r="G13" s="66"/>
      <c r="H13" s="66"/>
      <c r="I13" s="66"/>
      <c r="J13" s="66"/>
      <c r="K13" s="66"/>
      <c r="L13" s="66"/>
      <c r="M13" s="66"/>
      <c r="N13" s="66"/>
      <c r="O13" s="66"/>
      <c r="P13" s="66"/>
      <c r="Q13" s="66"/>
      <c r="R13" s="66"/>
      <c r="S13" s="66"/>
      <c r="T13" s="66"/>
      <c r="U13" s="66"/>
    </row>
    <row r="14" spans="2:21" ht="15.6">
      <c r="B14" s="67" t="s">
        <v>144</v>
      </c>
      <c r="C14" s="66"/>
      <c r="D14" s="66"/>
      <c r="E14" s="66"/>
      <c r="F14" s="66"/>
      <c r="G14" s="66"/>
      <c r="H14" s="66"/>
      <c r="I14" s="66"/>
      <c r="J14" s="66"/>
      <c r="K14" s="66"/>
      <c r="L14" s="66"/>
      <c r="M14" s="66"/>
      <c r="N14" s="66"/>
      <c r="O14" s="66"/>
      <c r="P14" s="66"/>
      <c r="Q14" s="66"/>
      <c r="R14" s="66"/>
      <c r="S14" s="66"/>
      <c r="T14" s="66"/>
      <c r="U14" s="66"/>
    </row>
    <row r="15" spans="2:21" ht="15.6">
      <c r="B15" s="72" t="s">
        <v>175</v>
      </c>
      <c r="C15" s="66"/>
      <c r="D15" s="66" t="str">
        <f>'Nilai Sikap'!E13</f>
        <v>: Dr.Ir. Hermawan</v>
      </c>
      <c r="E15" s="66"/>
      <c r="F15" s="66"/>
      <c r="G15" s="66"/>
      <c r="H15" s="66"/>
      <c r="I15" s="66"/>
      <c r="J15" s="66"/>
      <c r="K15" s="66"/>
      <c r="L15" s="66"/>
      <c r="M15" s="66"/>
      <c r="N15" s="66"/>
      <c r="O15" s="66"/>
      <c r="P15" s="66"/>
      <c r="Q15" s="66"/>
      <c r="R15" s="66"/>
      <c r="S15" s="66"/>
      <c r="T15" s="66"/>
      <c r="U15" s="66"/>
    </row>
    <row r="16" spans="2:21" ht="15.6">
      <c r="B16" s="72" t="s">
        <v>178</v>
      </c>
      <c r="C16" s="66"/>
      <c r="D16" s="66"/>
      <c r="E16" s="66"/>
      <c r="F16" s="66"/>
      <c r="G16" s="66"/>
      <c r="H16" s="66"/>
      <c r="I16" s="66"/>
      <c r="J16" s="66"/>
      <c r="K16" s="66"/>
      <c r="L16" s="66"/>
      <c r="M16" s="66"/>
      <c r="N16" s="66"/>
      <c r="O16" s="66"/>
      <c r="P16" s="66"/>
      <c r="Q16" s="66"/>
      <c r="R16" s="66"/>
      <c r="S16" s="66"/>
      <c r="T16" s="66"/>
      <c r="U16" s="66"/>
    </row>
    <row r="17" spans="2:21" ht="15.6">
      <c r="B17" s="72" t="str">
        <f>'Nilai Sikap'!C15</f>
        <v>Kolom aspek penilaian sikap diisi dengan skor sesuai kriteria berikut : 5 = sangat baik; 4 = baik; 3 = cukup; 2 = kurang; 1 = Sangat kurang</v>
      </c>
      <c r="C17" s="66"/>
      <c r="D17" s="66"/>
      <c r="E17" s="66"/>
      <c r="F17" s="66"/>
      <c r="G17" s="66"/>
      <c r="H17" s="66"/>
      <c r="I17" s="66"/>
      <c r="J17" s="66"/>
      <c r="K17" s="66"/>
      <c r="L17" s="66"/>
      <c r="M17" s="66"/>
      <c r="N17" s="66"/>
      <c r="O17" s="66"/>
      <c r="P17" s="66"/>
      <c r="Q17" s="66"/>
      <c r="R17" s="66"/>
      <c r="S17" s="66"/>
      <c r="T17" s="66"/>
      <c r="U17" s="66"/>
    </row>
    <row r="18" spans="2:21" ht="15.6">
      <c r="B18" s="290" t="s">
        <v>171</v>
      </c>
      <c r="C18" s="283" t="s">
        <v>145</v>
      </c>
      <c r="D18" s="280"/>
      <c r="E18" s="284" t="s">
        <v>156</v>
      </c>
      <c r="F18" s="285"/>
      <c r="G18" s="285"/>
      <c r="H18" s="285"/>
      <c r="I18" s="285"/>
      <c r="J18" s="285"/>
      <c r="K18" s="285"/>
      <c r="L18" s="285"/>
      <c r="M18" s="285"/>
      <c r="N18" s="285"/>
      <c r="O18" s="285"/>
      <c r="P18" s="285"/>
      <c r="Q18" s="285"/>
      <c r="R18" s="285"/>
      <c r="S18" s="286"/>
      <c r="T18" s="283" t="s">
        <v>147</v>
      </c>
      <c r="U18" s="280"/>
    </row>
    <row r="19" spans="2:21" ht="46.8" customHeight="1">
      <c r="B19" s="291"/>
      <c r="C19" s="281"/>
      <c r="D19" s="282"/>
      <c r="E19" s="284" t="s">
        <v>157</v>
      </c>
      <c r="F19" s="286"/>
      <c r="G19" s="284" t="s">
        <v>158</v>
      </c>
      <c r="H19" s="286"/>
      <c r="I19" s="284" t="s">
        <v>159</v>
      </c>
      <c r="J19" s="286"/>
      <c r="K19" s="284" t="s">
        <v>160</v>
      </c>
      <c r="L19" s="286"/>
      <c r="M19" s="284" t="s">
        <v>161</v>
      </c>
      <c r="N19" s="286"/>
      <c r="O19" s="74" t="s">
        <v>162</v>
      </c>
      <c r="P19" s="284" t="s">
        <v>163</v>
      </c>
      <c r="Q19" s="286"/>
      <c r="R19" s="284" t="s">
        <v>164</v>
      </c>
      <c r="S19" s="286"/>
      <c r="T19" s="281"/>
      <c r="U19" s="282"/>
    </row>
    <row r="20" spans="2:21">
      <c r="B20" s="69"/>
      <c r="C20" s="292"/>
      <c r="D20" s="293"/>
      <c r="E20" s="292"/>
      <c r="F20" s="293"/>
      <c r="G20" s="292"/>
      <c r="H20" s="293"/>
      <c r="I20" s="292"/>
      <c r="J20" s="293"/>
      <c r="K20" s="292"/>
      <c r="L20" s="293"/>
      <c r="M20" s="292"/>
      <c r="N20" s="293"/>
      <c r="O20" s="69"/>
      <c r="P20" s="292"/>
      <c r="Q20" s="293"/>
      <c r="R20" s="292"/>
      <c r="S20" s="293"/>
      <c r="T20" s="292"/>
      <c r="U20" s="293"/>
    </row>
    <row r="21" spans="2:21">
      <c r="B21" s="69"/>
      <c r="C21" s="292"/>
      <c r="D21" s="293"/>
      <c r="E21" s="292"/>
      <c r="F21" s="293"/>
      <c r="G21" s="292"/>
      <c r="H21" s="293"/>
      <c r="I21" s="292"/>
      <c r="J21" s="293"/>
      <c r="K21" s="292"/>
      <c r="L21" s="293"/>
      <c r="M21" s="292"/>
      <c r="N21" s="293"/>
      <c r="O21" s="69"/>
      <c r="P21" s="292"/>
      <c r="Q21" s="293"/>
      <c r="R21" s="292"/>
      <c r="S21" s="293"/>
      <c r="T21" s="292"/>
      <c r="U21" s="293"/>
    </row>
    <row r="22" spans="2:21">
      <c r="B22" s="69"/>
      <c r="C22" s="292"/>
      <c r="D22" s="293"/>
      <c r="E22" s="292"/>
      <c r="F22" s="293"/>
      <c r="G22" s="292"/>
      <c r="H22" s="293"/>
      <c r="I22" s="292"/>
      <c r="J22" s="293"/>
      <c r="K22" s="292"/>
      <c r="L22" s="293"/>
      <c r="M22" s="292"/>
      <c r="N22" s="293"/>
      <c r="O22" s="69"/>
      <c r="P22" s="292"/>
      <c r="Q22" s="293"/>
      <c r="R22" s="292"/>
      <c r="S22" s="293"/>
      <c r="T22" s="292"/>
      <c r="U22" s="293"/>
    </row>
    <row r="23" spans="2:21">
      <c r="B23" s="69"/>
      <c r="C23" s="292"/>
      <c r="D23" s="293"/>
      <c r="E23" s="292"/>
      <c r="F23" s="293"/>
      <c r="G23" s="292"/>
      <c r="H23" s="293"/>
      <c r="I23" s="292"/>
      <c r="J23" s="293"/>
      <c r="K23" s="292"/>
      <c r="L23" s="293"/>
      <c r="M23" s="292"/>
      <c r="N23" s="293"/>
      <c r="O23" s="69"/>
      <c r="P23" s="292"/>
      <c r="Q23" s="293"/>
      <c r="R23" s="292"/>
      <c r="S23" s="293"/>
      <c r="T23" s="292"/>
      <c r="U23" s="293"/>
    </row>
    <row r="24" spans="2:21">
      <c r="B24" s="69"/>
      <c r="C24" s="292"/>
      <c r="D24" s="293"/>
      <c r="E24" s="292"/>
      <c r="F24" s="293"/>
      <c r="G24" s="292"/>
      <c r="H24" s="293"/>
      <c r="I24" s="292"/>
      <c r="J24" s="293"/>
      <c r="K24" s="292"/>
      <c r="L24" s="293"/>
      <c r="M24" s="292"/>
      <c r="N24" s="293"/>
      <c r="O24" s="69"/>
      <c r="P24" s="292"/>
      <c r="Q24" s="293"/>
      <c r="R24" s="292"/>
      <c r="S24" s="293"/>
      <c r="T24" s="292"/>
      <c r="U24" s="293"/>
    </row>
    <row r="25" spans="2:21">
      <c r="B25" s="69"/>
      <c r="C25" s="292"/>
      <c r="D25" s="293"/>
      <c r="E25" s="292"/>
      <c r="F25" s="293"/>
      <c r="G25" s="292"/>
      <c r="H25" s="293"/>
      <c r="I25" s="292"/>
      <c r="J25" s="293"/>
      <c r="K25" s="292"/>
      <c r="L25" s="293"/>
      <c r="M25" s="292"/>
      <c r="N25" s="293"/>
      <c r="O25" s="69"/>
      <c r="P25" s="292"/>
      <c r="Q25" s="293"/>
      <c r="R25" s="292"/>
      <c r="S25" s="293"/>
      <c r="T25" s="292"/>
      <c r="U25" s="293"/>
    </row>
    <row r="26" spans="2:21" ht="15.6">
      <c r="B26" s="72" t="s">
        <v>172</v>
      </c>
      <c r="C26" s="66"/>
      <c r="D26" s="66"/>
      <c r="E26" s="66"/>
      <c r="F26" s="66"/>
      <c r="G26" s="66"/>
      <c r="H26" s="66"/>
      <c r="I26" s="66"/>
      <c r="J26" s="66"/>
      <c r="K26" s="66"/>
      <c r="L26" s="66"/>
      <c r="M26" s="66"/>
      <c r="N26" s="66"/>
      <c r="O26" s="66"/>
      <c r="P26" s="66"/>
      <c r="Q26" s="66"/>
      <c r="R26" s="66"/>
      <c r="S26" s="66"/>
      <c r="T26" s="66"/>
      <c r="U26" s="66"/>
    </row>
  </sheetData>
  <mergeCells count="71">
    <mergeCell ref="M25:N25"/>
    <mergeCell ref="P25:Q25"/>
    <mergeCell ref="R25:S25"/>
    <mergeCell ref="T25:U25"/>
    <mergeCell ref="C25:D25"/>
    <mergeCell ref="E25:F25"/>
    <mergeCell ref="G25:H25"/>
    <mergeCell ref="I25:J25"/>
    <mergeCell ref="K25:L25"/>
    <mergeCell ref="R23:S23"/>
    <mergeCell ref="T23:U23"/>
    <mergeCell ref="C24:D24"/>
    <mergeCell ref="E24:F24"/>
    <mergeCell ref="G24:H24"/>
    <mergeCell ref="I24:J24"/>
    <mergeCell ref="K24:L24"/>
    <mergeCell ref="M24:N24"/>
    <mergeCell ref="P24:Q24"/>
    <mergeCell ref="R24:S24"/>
    <mergeCell ref="T24:U24"/>
    <mergeCell ref="P22:Q22"/>
    <mergeCell ref="R22:S22"/>
    <mergeCell ref="T22:U22"/>
    <mergeCell ref="C23:D23"/>
    <mergeCell ref="E23:F23"/>
    <mergeCell ref="G23:H23"/>
    <mergeCell ref="I23:J23"/>
    <mergeCell ref="K23:L23"/>
    <mergeCell ref="M23:N23"/>
    <mergeCell ref="P23:Q23"/>
    <mergeCell ref="C22:D22"/>
    <mergeCell ref="E22:F22"/>
    <mergeCell ref="G22:H22"/>
    <mergeCell ref="I22:J22"/>
    <mergeCell ref="K22:L22"/>
    <mergeCell ref="M22:N22"/>
    <mergeCell ref="M20:N20"/>
    <mergeCell ref="P20:Q20"/>
    <mergeCell ref="R20:S20"/>
    <mergeCell ref="T20:U20"/>
    <mergeCell ref="C21:D21"/>
    <mergeCell ref="E21:F21"/>
    <mergeCell ref="G21:H21"/>
    <mergeCell ref="I21:J21"/>
    <mergeCell ref="K21:L21"/>
    <mergeCell ref="M21:N21"/>
    <mergeCell ref="P21:Q21"/>
    <mergeCell ref="R21:S21"/>
    <mergeCell ref="T21:U21"/>
    <mergeCell ref="C20:D20"/>
    <mergeCell ref="E20:F20"/>
    <mergeCell ref="G20:H20"/>
    <mergeCell ref="I20:J20"/>
    <mergeCell ref="K20:L20"/>
    <mergeCell ref="B18:B19"/>
    <mergeCell ref="C18:D19"/>
    <mergeCell ref="E18:S18"/>
    <mergeCell ref="T18:U19"/>
    <mergeCell ref="E19:F19"/>
    <mergeCell ref="G19:H19"/>
    <mergeCell ref="I19:J19"/>
    <mergeCell ref="K19:L19"/>
    <mergeCell ref="M19:N19"/>
    <mergeCell ref="P19:Q19"/>
    <mergeCell ref="R19:S19"/>
    <mergeCell ref="D6:T6"/>
    <mergeCell ref="D1:T1"/>
    <mergeCell ref="D2:T2"/>
    <mergeCell ref="D3:T3"/>
    <mergeCell ref="D4:T4"/>
    <mergeCell ref="D5:T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8"/>
  <sheetViews>
    <sheetView tabSelected="1" topLeftCell="A9" workbookViewId="0">
      <selection activeCell="G82" sqref="G82"/>
    </sheetView>
  </sheetViews>
  <sheetFormatPr defaultRowHeight="14.4"/>
  <cols>
    <col min="3" max="3" width="11.21875" customWidth="1"/>
    <col min="4" max="4" width="11.6640625" customWidth="1"/>
    <col min="5" max="5" width="12.109375" customWidth="1"/>
    <col min="6" max="6" width="11.21875" customWidth="1"/>
    <col min="7" max="7" width="15.33203125" customWidth="1"/>
    <col min="8" max="8" width="10.88671875" customWidth="1"/>
    <col min="12" max="12" width="11.88671875" customWidth="1"/>
    <col min="13" max="13" width="13" customWidth="1"/>
    <col min="14" max="14" width="23.5546875" customWidth="1"/>
  </cols>
  <sheetData>
    <row r="1" spans="2:14" ht="22.8">
      <c r="B1" s="1"/>
      <c r="C1" s="2"/>
      <c r="D1" s="277" t="s">
        <v>50</v>
      </c>
      <c r="E1" s="278"/>
      <c r="F1" s="278"/>
      <c r="G1" s="278"/>
      <c r="H1" s="278"/>
      <c r="I1" s="278"/>
      <c r="J1" s="278"/>
      <c r="K1" s="278"/>
      <c r="L1" s="278"/>
      <c r="M1" s="278"/>
      <c r="N1" s="278"/>
    </row>
    <row r="2" spans="2:14" ht="4.8" customHeight="1">
      <c r="B2" s="3"/>
      <c r="C2" s="4"/>
      <c r="D2" s="27"/>
      <c r="E2" s="28"/>
      <c r="F2" s="28"/>
      <c r="G2" s="28"/>
      <c r="H2" s="28"/>
      <c r="I2" s="28"/>
      <c r="J2" s="28"/>
      <c r="K2" s="28"/>
      <c r="L2" s="28"/>
      <c r="M2" s="28"/>
      <c r="N2" s="28"/>
    </row>
    <row r="3" spans="2:14" ht="14.4" customHeight="1">
      <c r="B3" s="3"/>
      <c r="C3" s="4"/>
      <c r="D3" s="225" t="s">
        <v>51</v>
      </c>
      <c r="E3" s="226"/>
      <c r="F3" s="226"/>
      <c r="G3" s="226"/>
      <c r="H3" s="226"/>
      <c r="I3" s="226"/>
      <c r="J3" s="226"/>
      <c r="K3" s="226"/>
      <c r="L3" s="226"/>
      <c r="M3" s="226"/>
      <c r="N3" s="226"/>
    </row>
    <row r="4" spans="2:14" ht="14.4" customHeight="1">
      <c r="B4" s="3"/>
      <c r="C4" s="4"/>
      <c r="D4" s="225" t="s">
        <v>300</v>
      </c>
      <c r="E4" s="226"/>
      <c r="F4" s="226"/>
      <c r="G4" s="226"/>
      <c r="H4" s="226"/>
      <c r="I4" s="226"/>
      <c r="J4" s="226"/>
      <c r="K4" s="226"/>
      <c r="L4" s="226"/>
      <c r="M4" s="226"/>
      <c r="N4" s="226"/>
    </row>
    <row r="5" spans="2:14" ht="7.8" customHeight="1">
      <c r="B5" s="3"/>
      <c r="C5" s="4"/>
      <c r="D5" s="27"/>
      <c r="E5" s="28"/>
      <c r="F5" s="28"/>
      <c r="G5" s="28"/>
      <c r="H5" s="28"/>
      <c r="I5" s="28"/>
      <c r="J5" s="28"/>
      <c r="K5" s="28"/>
      <c r="L5" s="28"/>
      <c r="M5" s="28"/>
      <c r="N5" s="28"/>
    </row>
    <row r="6" spans="2:14" ht="15.6">
      <c r="B6" s="86" t="s">
        <v>62</v>
      </c>
      <c r="C6" s="87"/>
      <c r="D6" s="262" t="s">
        <v>209</v>
      </c>
      <c r="E6" s="263"/>
      <c r="F6" s="263"/>
      <c r="G6" s="263"/>
      <c r="H6" s="263"/>
      <c r="I6" s="263"/>
      <c r="J6" s="263"/>
      <c r="K6" s="263"/>
      <c r="L6" s="263"/>
      <c r="M6" s="263"/>
      <c r="N6" s="263"/>
    </row>
    <row r="9" spans="2:14" ht="33.6">
      <c r="B9" s="297" t="s">
        <v>208</v>
      </c>
      <c r="C9" s="297"/>
      <c r="D9" s="297"/>
      <c r="E9" s="297"/>
      <c r="F9" s="297"/>
      <c r="G9" s="297"/>
      <c r="H9" s="297"/>
      <c r="I9" s="297"/>
      <c r="J9" s="297"/>
      <c r="K9" s="297"/>
      <c r="L9" s="297"/>
      <c r="M9" s="297"/>
      <c r="N9" s="297"/>
    </row>
    <row r="10" spans="2:14">
      <c r="B10" s="319" t="s">
        <v>62</v>
      </c>
      <c r="C10" s="320"/>
      <c r="D10" s="320"/>
      <c r="E10" s="320"/>
      <c r="F10" s="320"/>
      <c r="G10" s="320"/>
      <c r="H10" s="320"/>
      <c r="I10" s="320"/>
      <c r="J10" s="320"/>
      <c r="K10" s="320"/>
      <c r="L10" s="320"/>
      <c r="M10" s="320"/>
      <c r="N10" s="320"/>
    </row>
    <row r="11" spans="2:14">
      <c r="B11" s="90"/>
      <c r="C11" s="52"/>
      <c r="D11" s="52"/>
      <c r="E11" s="52"/>
      <c r="F11" s="52"/>
      <c r="G11" s="52"/>
      <c r="H11" s="52"/>
      <c r="I11" s="52"/>
      <c r="J11" s="52"/>
      <c r="K11" s="52"/>
      <c r="L11" s="52"/>
      <c r="M11" s="52"/>
      <c r="N11" s="52"/>
    </row>
    <row r="12" spans="2:14">
      <c r="B12" s="91" t="s">
        <v>203</v>
      </c>
      <c r="C12" s="52"/>
      <c r="D12" s="93"/>
      <c r="E12" s="93"/>
      <c r="F12" s="93"/>
      <c r="G12" s="93"/>
      <c r="H12" s="52"/>
      <c r="I12" s="52"/>
      <c r="J12" s="92" t="s">
        <v>204</v>
      </c>
      <c r="K12" s="52"/>
      <c r="L12" s="94" t="str">
        <f>'Nilai Activity'!D11</f>
        <v>: Quality Control Industri</v>
      </c>
      <c r="M12" s="93"/>
      <c r="N12" s="93"/>
    </row>
    <row r="13" spans="2:14">
      <c r="B13" s="91" t="s">
        <v>179</v>
      </c>
      <c r="C13" s="52"/>
      <c r="D13" s="93"/>
      <c r="E13" s="93"/>
      <c r="F13" s="93"/>
      <c r="G13" s="93"/>
      <c r="H13" s="52"/>
      <c r="I13" s="52"/>
      <c r="J13" s="92" t="s">
        <v>205</v>
      </c>
      <c r="K13" s="52"/>
      <c r="L13" s="94" t="s">
        <v>292</v>
      </c>
      <c r="M13" s="93"/>
      <c r="N13" s="93"/>
    </row>
    <row r="14" spans="2:14">
      <c r="B14" s="91" t="s">
        <v>201</v>
      </c>
      <c r="C14" s="52"/>
      <c r="D14" s="94" t="s">
        <v>291</v>
      </c>
      <c r="E14" s="93"/>
      <c r="F14" s="93"/>
      <c r="G14" s="93"/>
      <c r="H14" s="52"/>
      <c r="I14" s="52"/>
      <c r="J14" s="92" t="s">
        <v>206</v>
      </c>
      <c r="K14" s="52"/>
      <c r="L14" s="93"/>
      <c r="M14" s="94" t="s">
        <v>62</v>
      </c>
      <c r="N14" s="93"/>
    </row>
    <row r="15" spans="2:14">
      <c r="B15" s="91" t="s">
        <v>202</v>
      </c>
      <c r="C15" s="52"/>
      <c r="D15" s="94" t="str">
        <f>'Nilai Activity'!D12</f>
        <v>: VII</v>
      </c>
      <c r="E15" s="93"/>
      <c r="F15" s="93"/>
      <c r="G15" s="93"/>
      <c r="H15" s="52"/>
      <c r="I15" s="52"/>
      <c r="J15" s="92" t="s">
        <v>207</v>
      </c>
      <c r="K15" s="52"/>
      <c r="L15" s="93" t="s">
        <v>293</v>
      </c>
      <c r="M15" s="93"/>
      <c r="N15" s="93"/>
    </row>
    <row r="16" spans="2:14">
      <c r="B16" s="51"/>
      <c r="C16" s="52"/>
      <c r="D16" s="52"/>
      <c r="E16" s="52"/>
      <c r="F16" s="52"/>
      <c r="G16" s="52"/>
      <c r="H16" s="51"/>
      <c r="I16" s="52"/>
      <c r="J16" s="52"/>
      <c r="K16" s="52"/>
      <c r="L16" s="52"/>
      <c r="M16" s="52"/>
      <c r="N16" s="52"/>
    </row>
    <row r="17" spans="2:14">
      <c r="B17" s="321" t="s">
        <v>105</v>
      </c>
      <c r="C17" s="321" t="s">
        <v>106</v>
      </c>
      <c r="D17" s="321" t="s">
        <v>107</v>
      </c>
      <c r="E17" s="321" t="s">
        <v>108</v>
      </c>
      <c r="F17" s="321" t="s">
        <v>109</v>
      </c>
      <c r="G17" s="327" t="s">
        <v>110</v>
      </c>
      <c r="H17" s="328"/>
      <c r="I17" s="321" t="s">
        <v>111</v>
      </c>
      <c r="J17" s="321" t="s">
        <v>112</v>
      </c>
      <c r="K17" s="321" t="s">
        <v>113</v>
      </c>
      <c r="L17" s="321" t="s">
        <v>114</v>
      </c>
      <c r="M17" s="321" t="s">
        <v>115</v>
      </c>
      <c r="N17" s="321" t="s">
        <v>116</v>
      </c>
    </row>
    <row r="18" spans="2:14">
      <c r="B18" s="322"/>
      <c r="C18" s="322"/>
      <c r="D18" s="322"/>
      <c r="E18" s="322"/>
      <c r="F18" s="322"/>
      <c r="G18" s="53" t="s">
        <v>117</v>
      </c>
      <c r="H18" s="54" t="s">
        <v>118</v>
      </c>
      <c r="I18" s="322"/>
      <c r="J18" s="322"/>
      <c r="K18" s="322"/>
      <c r="L18" s="322"/>
      <c r="M18" s="322"/>
      <c r="N18" s="322"/>
    </row>
    <row r="19" spans="2:14">
      <c r="B19" s="55">
        <v>1</v>
      </c>
      <c r="C19" s="55">
        <v>2</v>
      </c>
      <c r="D19" s="55">
        <v>3</v>
      </c>
      <c r="E19" s="55">
        <v>4</v>
      </c>
      <c r="F19" s="55">
        <v>5</v>
      </c>
      <c r="G19" s="56">
        <v>6</v>
      </c>
      <c r="H19" s="54">
        <v>7</v>
      </c>
      <c r="I19" s="55">
        <v>8</v>
      </c>
      <c r="J19" s="55">
        <v>9</v>
      </c>
      <c r="K19" s="55">
        <v>10</v>
      </c>
      <c r="L19" s="55">
        <v>11</v>
      </c>
      <c r="M19" s="55">
        <v>12</v>
      </c>
      <c r="N19" s="55">
        <v>13</v>
      </c>
    </row>
    <row r="20" spans="2:14">
      <c r="B20" s="323">
        <v>1</v>
      </c>
      <c r="C20" s="298">
        <v>1</v>
      </c>
      <c r="D20" s="323" t="s">
        <v>16</v>
      </c>
      <c r="E20" s="323" t="s">
        <v>18</v>
      </c>
      <c r="F20" s="298" t="s">
        <v>180</v>
      </c>
      <c r="G20" s="75" t="s">
        <v>120</v>
      </c>
      <c r="H20" s="78">
        <f>'Distribusi Nilai'!C14</f>
        <v>0.04</v>
      </c>
      <c r="I20" s="301">
        <f>SUM(H20:H25)</f>
        <v>4.9999999999999996E-2</v>
      </c>
      <c r="J20" s="304">
        <f>0.6*I20</f>
        <v>2.9999999999999995E-2</v>
      </c>
      <c r="K20" s="55">
        <v>78</v>
      </c>
      <c r="L20" s="304">
        <f>(K20*H20)+(K21*H21)+(K22*H22)+(K23*H23)+(K24*H24)+(K25*H25)</f>
        <v>3.9449999999999998</v>
      </c>
      <c r="M20" s="309">
        <f>L20/100</f>
        <v>3.9449999999999999E-2</v>
      </c>
      <c r="N20" s="329" t="s">
        <v>193</v>
      </c>
    </row>
    <row r="21" spans="2:14">
      <c r="B21" s="324"/>
      <c r="C21" s="324"/>
      <c r="D21" s="324"/>
      <c r="E21" s="324"/>
      <c r="F21" s="324"/>
      <c r="G21" s="76" t="s">
        <v>294</v>
      </c>
      <c r="H21" s="79">
        <f>'Distribusi Nilai'!E14</f>
        <v>0</v>
      </c>
      <c r="I21" s="325"/>
      <c r="J21" s="307"/>
      <c r="K21" s="57">
        <v>80</v>
      </c>
      <c r="L21" s="307"/>
      <c r="M21" s="325"/>
      <c r="N21" s="324"/>
    </row>
    <row r="22" spans="2:14">
      <c r="B22" s="324"/>
      <c r="C22" s="324"/>
      <c r="D22" s="324"/>
      <c r="E22" s="324"/>
      <c r="F22" s="324"/>
      <c r="G22" s="58" t="s">
        <v>121</v>
      </c>
      <c r="H22" s="80">
        <f>'Distribusi Nilai'!F14</f>
        <v>0</v>
      </c>
      <c r="I22" s="325"/>
      <c r="J22" s="307"/>
      <c r="K22" s="57">
        <v>80</v>
      </c>
      <c r="L22" s="307"/>
      <c r="M22" s="325"/>
      <c r="N22" s="324"/>
    </row>
    <row r="23" spans="2:14">
      <c r="B23" s="324"/>
      <c r="C23" s="324"/>
      <c r="D23" s="324"/>
      <c r="E23" s="324"/>
      <c r="F23" s="324"/>
      <c r="G23" s="77" t="s">
        <v>181</v>
      </c>
      <c r="H23" s="80">
        <f>SUM('Distribusi Nilai'!G14:J14)</f>
        <v>0</v>
      </c>
      <c r="I23" s="325"/>
      <c r="J23" s="307"/>
      <c r="K23" s="57">
        <v>85</v>
      </c>
      <c r="L23" s="307"/>
      <c r="M23" s="325"/>
      <c r="N23" s="324"/>
    </row>
    <row r="24" spans="2:14">
      <c r="B24" s="324"/>
      <c r="C24" s="324"/>
      <c r="D24" s="324"/>
      <c r="E24" s="324"/>
      <c r="F24" s="324"/>
      <c r="G24" s="58" t="s">
        <v>122</v>
      </c>
      <c r="H24" s="80">
        <f>'Distribusi Nilai'!K14</f>
        <v>5.0000000000000001E-3</v>
      </c>
      <c r="I24" s="325"/>
      <c r="J24" s="307"/>
      <c r="K24" s="57">
        <v>85</v>
      </c>
      <c r="L24" s="307"/>
      <c r="M24" s="325"/>
      <c r="N24" s="324"/>
    </row>
    <row r="25" spans="2:14">
      <c r="B25" s="322"/>
      <c r="C25" s="322"/>
      <c r="D25" s="322"/>
      <c r="E25" s="322"/>
      <c r="F25" s="322"/>
      <c r="G25" s="58" t="s">
        <v>123</v>
      </c>
      <c r="H25" s="80">
        <f>'Distribusi Nilai'!L14</f>
        <v>5.0000000000000001E-3</v>
      </c>
      <c r="I25" s="326"/>
      <c r="J25" s="308"/>
      <c r="K25" s="55">
        <v>80</v>
      </c>
      <c r="L25" s="308"/>
      <c r="M25" s="326"/>
      <c r="N25" s="322"/>
    </row>
    <row r="26" spans="2:14">
      <c r="B26" s="323">
        <v>2</v>
      </c>
      <c r="C26" s="298">
        <v>1</v>
      </c>
      <c r="D26" s="323" t="s">
        <v>17</v>
      </c>
      <c r="E26" s="323" t="s">
        <v>19</v>
      </c>
      <c r="F26" s="298" t="s">
        <v>180</v>
      </c>
      <c r="G26" s="75" t="s">
        <v>120</v>
      </c>
      <c r="H26" s="78">
        <f>'Distribusi Nilai'!C15</f>
        <v>0.04</v>
      </c>
      <c r="I26" s="301">
        <f>SUM(H26:H31)</f>
        <v>4.9999999999999996E-2</v>
      </c>
      <c r="J26" s="304">
        <f>0.6*I26</f>
        <v>2.9999999999999995E-2</v>
      </c>
      <c r="K26" s="55">
        <v>78</v>
      </c>
      <c r="L26" s="304">
        <f>(K26*H26)+(K27*H27)+(K28*H28)+(K29*H29)+(K30*H30)+(K31*H31)</f>
        <v>3.9449999999999998</v>
      </c>
      <c r="M26" s="330">
        <f>L26/100</f>
        <v>3.9449999999999999E-2</v>
      </c>
      <c r="N26" s="331" t="s">
        <v>194</v>
      </c>
    </row>
    <row r="27" spans="2:14">
      <c r="B27" s="324"/>
      <c r="C27" s="324"/>
      <c r="D27" s="324"/>
      <c r="E27" s="324"/>
      <c r="F27" s="324"/>
      <c r="G27" s="76" t="s">
        <v>294</v>
      </c>
      <c r="H27" s="79">
        <f>'Distribusi Nilai'!E15</f>
        <v>0</v>
      </c>
      <c r="I27" s="325"/>
      <c r="J27" s="307"/>
      <c r="K27" s="59">
        <v>60</v>
      </c>
      <c r="L27" s="307"/>
      <c r="M27" s="325"/>
      <c r="N27" s="324"/>
    </row>
    <row r="28" spans="2:14">
      <c r="B28" s="324"/>
      <c r="C28" s="324"/>
      <c r="D28" s="324"/>
      <c r="E28" s="324"/>
      <c r="F28" s="324"/>
      <c r="G28" s="58" t="s">
        <v>121</v>
      </c>
      <c r="H28" s="80">
        <f>'Distribusi Nilai'!F15</f>
        <v>0</v>
      </c>
      <c r="I28" s="325"/>
      <c r="J28" s="307"/>
      <c r="K28" s="59">
        <v>0</v>
      </c>
      <c r="L28" s="307"/>
      <c r="M28" s="325"/>
      <c r="N28" s="324"/>
    </row>
    <row r="29" spans="2:14">
      <c r="B29" s="324"/>
      <c r="C29" s="324"/>
      <c r="D29" s="324"/>
      <c r="E29" s="324"/>
      <c r="F29" s="324"/>
      <c r="G29" s="77" t="s">
        <v>181</v>
      </c>
      <c r="H29" s="80">
        <f>SUM('Distribusi Nilai'!G15:J15)</f>
        <v>0</v>
      </c>
      <c r="I29" s="325"/>
      <c r="J29" s="307"/>
      <c r="K29" s="59">
        <v>0</v>
      </c>
      <c r="L29" s="307"/>
      <c r="M29" s="325"/>
      <c r="N29" s="324"/>
    </row>
    <row r="30" spans="2:14">
      <c r="B30" s="324"/>
      <c r="C30" s="324"/>
      <c r="D30" s="324"/>
      <c r="E30" s="324"/>
      <c r="F30" s="324"/>
      <c r="G30" s="58" t="s">
        <v>122</v>
      </c>
      <c r="H30" s="80">
        <f>'Distribusi Nilai'!K15</f>
        <v>5.0000000000000001E-3</v>
      </c>
      <c r="I30" s="325"/>
      <c r="J30" s="307"/>
      <c r="K30" s="57">
        <v>85</v>
      </c>
      <c r="L30" s="307"/>
      <c r="M30" s="325"/>
      <c r="N30" s="324"/>
    </row>
    <row r="31" spans="2:14">
      <c r="B31" s="322"/>
      <c r="C31" s="322"/>
      <c r="D31" s="322"/>
      <c r="E31" s="322"/>
      <c r="F31" s="322"/>
      <c r="G31" s="58" t="s">
        <v>123</v>
      </c>
      <c r="H31" s="80">
        <f>'Distribusi Nilai'!L15</f>
        <v>5.0000000000000001E-3</v>
      </c>
      <c r="I31" s="326"/>
      <c r="J31" s="308"/>
      <c r="K31" s="55">
        <v>80</v>
      </c>
      <c r="L31" s="308"/>
      <c r="M31" s="326"/>
      <c r="N31" s="322"/>
    </row>
    <row r="32" spans="2:14">
      <c r="B32" s="298" t="s">
        <v>295</v>
      </c>
      <c r="C32" s="298">
        <v>7</v>
      </c>
      <c r="D32" s="323" t="s">
        <v>124</v>
      </c>
      <c r="E32" s="323" t="s">
        <v>21</v>
      </c>
      <c r="F32" s="298" t="s">
        <v>182</v>
      </c>
      <c r="G32" s="75" t="s">
        <v>120</v>
      </c>
      <c r="H32" s="78">
        <f>'Distribusi Nilai'!C16</f>
        <v>5.000000000000001E-2</v>
      </c>
      <c r="I32" s="301">
        <f>SUM(H32:H37)</f>
        <v>0.10000000000000002</v>
      </c>
      <c r="J32" s="304">
        <f>0.6*I32</f>
        <v>6.0000000000000012E-2</v>
      </c>
      <c r="K32" s="55">
        <v>78</v>
      </c>
      <c r="L32" s="304">
        <f>(K32*H32)+(K33*H33)+(K34*H34)+(K35*H35)+(K36*H36)+(K37*H37)</f>
        <v>8.125</v>
      </c>
      <c r="M32" s="332">
        <f>L32/100</f>
        <v>8.1250000000000003E-2</v>
      </c>
      <c r="N32" s="329" t="s">
        <v>195</v>
      </c>
    </row>
    <row r="33" spans="2:14">
      <c r="B33" s="324"/>
      <c r="C33" s="324"/>
      <c r="D33" s="324"/>
      <c r="E33" s="324"/>
      <c r="F33" s="324"/>
      <c r="G33" s="76" t="s">
        <v>294</v>
      </c>
      <c r="H33" s="79">
        <f>'Distribusi Nilai'!E16</f>
        <v>0</v>
      </c>
      <c r="I33" s="325"/>
      <c r="J33" s="307"/>
      <c r="K33" s="57">
        <v>80</v>
      </c>
      <c r="L33" s="307"/>
      <c r="M33" s="325"/>
      <c r="N33" s="324"/>
    </row>
    <row r="34" spans="2:14">
      <c r="B34" s="324"/>
      <c r="C34" s="324"/>
      <c r="D34" s="324"/>
      <c r="E34" s="324"/>
      <c r="F34" s="324"/>
      <c r="G34" s="58" t="s">
        <v>121</v>
      </c>
      <c r="H34" s="80">
        <f>'Distribusi Nilai'!F16</f>
        <v>0</v>
      </c>
      <c r="I34" s="325"/>
      <c r="J34" s="307"/>
      <c r="K34" s="57">
        <v>80</v>
      </c>
      <c r="L34" s="307"/>
      <c r="M34" s="325"/>
      <c r="N34" s="324"/>
    </row>
    <row r="35" spans="2:14">
      <c r="B35" s="324"/>
      <c r="C35" s="324"/>
      <c r="D35" s="324"/>
      <c r="E35" s="324"/>
      <c r="F35" s="324"/>
      <c r="G35" s="77" t="s">
        <v>181</v>
      </c>
      <c r="H35" s="80">
        <f>SUM('Distribusi Nilai'!G16:J16)</f>
        <v>0.04</v>
      </c>
      <c r="I35" s="325"/>
      <c r="J35" s="307"/>
      <c r="K35" s="57">
        <v>85</v>
      </c>
      <c r="L35" s="307"/>
      <c r="M35" s="325"/>
      <c r="N35" s="324"/>
    </row>
    <row r="36" spans="2:14">
      <c r="B36" s="324"/>
      <c r="C36" s="324"/>
      <c r="D36" s="324"/>
      <c r="E36" s="324"/>
      <c r="F36" s="324"/>
      <c r="G36" s="58" t="s">
        <v>122</v>
      </c>
      <c r="H36" s="80">
        <f>'Distribusi Nilai'!K16</f>
        <v>5.0000000000000001E-3</v>
      </c>
      <c r="I36" s="325"/>
      <c r="J36" s="307"/>
      <c r="K36" s="57">
        <v>85</v>
      </c>
      <c r="L36" s="307"/>
      <c r="M36" s="325"/>
      <c r="N36" s="324"/>
    </row>
    <row r="37" spans="2:14">
      <c r="B37" s="322"/>
      <c r="C37" s="322"/>
      <c r="D37" s="322"/>
      <c r="E37" s="322"/>
      <c r="F37" s="322"/>
      <c r="G37" s="58" t="s">
        <v>123</v>
      </c>
      <c r="H37" s="80">
        <f>'Distribusi Nilai'!L16</f>
        <v>5.0000000000000001E-3</v>
      </c>
      <c r="I37" s="326"/>
      <c r="J37" s="308"/>
      <c r="K37" s="55">
        <v>80</v>
      </c>
      <c r="L37" s="308"/>
      <c r="M37" s="326"/>
      <c r="N37" s="322"/>
    </row>
    <row r="38" spans="2:14" ht="14.4" customHeight="1">
      <c r="B38" s="323">
        <v>5</v>
      </c>
      <c r="C38" s="298">
        <v>7</v>
      </c>
      <c r="D38" s="323" t="s">
        <v>125</v>
      </c>
      <c r="E38" s="323" t="s">
        <v>22</v>
      </c>
      <c r="F38" s="323" t="s">
        <v>119</v>
      </c>
      <c r="G38" s="75" t="s">
        <v>120</v>
      </c>
      <c r="H38" s="80">
        <f>'Distribusi Nilai'!C17</f>
        <v>5.000000000000001E-2</v>
      </c>
      <c r="I38" s="301">
        <f>SUM(H38:H43)</f>
        <v>0.10000000000000002</v>
      </c>
      <c r="J38" s="304">
        <f>0.6*I38</f>
        <v>6.0000000000000012E-2</v>
      </c>
      <c r="K38" s="55">
        <v>78</v>
      </c>
      <c r="L38" s="304">
        <f>(K38*H38)+(K39*H39)+(K40*H40)+(K41*H41)+(K42*H42)+(K43*H43)</f>
        <v>8.125</v>
      </c>
      <c r="M38" s="309">
        <f>L38/100</f>
        <v>8.1250000000000003E-2</v>
      </c>
      <c r="N38" s="329" t="s">
        <v>62</v>
      </c>
    </row>
    <row r="39" spans="2:14">
      <c r="B39" s="299"/>
      <c r="C39" s="340"/>
      <c r="D39" s="299"/>
      <c r="E39" s="299"/>
      <c r="F39" s="299"/>
      <c r="G39" s="76" t="s">
        <v>294</v>
      </c>
      <c r="H39" s="79">
        <f>'Distribusi Nilai'!E17</f>
        <v>0</v>
      </c>
      <c r="I39" s="302"/>
      <c r="J39" s="305"/>
      <c r="K39" s="57">
        <v>80</v>
      </c>
      <c r="L39" s="307"/>
      <c r="M39" s="310"/>
      <c r="N39" s="342"/>
    </row>
    <row r="40" spans="2:14">
      <c r="B40" s="299"/>
      <c r="C40" s="340"/>
      <c r="D40" s="299"/>
      <c r="E40" s="299"/>
      <c r="F40" s="299"/>
      <c r="G40" s="58" t="s">
        <v>121</v>
      </c>
      <c r="H40" s="80">
        <f>'Distribusi Nilai'!F17</f>
        <v>0</v>
      </c>
      <c r="I40" s="302"/>
      <c r="J40" s="305"/>
      <c r="K40" s="57">
        <v>85</v>
      </c>
      <c r="L40" s="307"/>
      <c r="M40" s="310"/>
      <c r="N40" s="342"/>
    </row>
    <row r="41" spans="2:14">
      <c r="B41" s="299"/>
      <c r="C41" s="340"/>
      <c r="D41" s="299"/>
      <c r="E41" s="299"/>
      <c r="F41" s="299"/>
      <c r="G41" s="77" t="s">
        <v>181</v>
      </c>
      <c r="H41" s="80">
        <f>SUM('Distribusi Nilai'!G17:J17)</f>
        <v>0.04</v>
      </c>
      <c r="I41" s="302"/>
      <c r="J41" s="305"/>
      <c r="K41" s="57">
        <v>85</v>
      </c>
      <c r="L41" s="307"/>
      <c r="M41" s="310"/>
      <c r="N41" s="342"/>
    </row>
    <row r="42" spans="2:14">
      <c r="B42" s="299"/>
      <c r="C42" s="340"/>
      <c r="D42" s="299"/>
      <c r="E42" s="299"/>
      <c r="F42" s="299"/>
      <c r="G42" s="58" t="s">
        <v>122</v>
      </c>
      <c r="H42" s="80">
        <f>'Distribusi Nilai'!K17</f>
        <v>5.0000000000000001E-3</v>
      </c>
      <c r="I42" s="302"/>
      <c r="J42" s="305"/>
      <c r="K42" s="57">
        <v>85</v>
      </c>
      <c r="L42" s="307"/>
      <c r="M42" s="310"/>
      <c r="N42" s="342"/>
    </row>
    <row r="43" spans="2:14">
      <c r="B43" s="300"/>
      <c r="C43" s="341"/>
      <c r="D43" s="300"/>
      <c r="E43" s="300"/>
      <c r="F43" s="300"/>
      <c r="G43" s="58" t="s">
        <v>123</v>
      </c>
      <c r="H43" s="81">
        <f>'Distribusi Nilai'!L17</f>
        <v>5.0000000000000001E-3</v>
      </c>
      <c r="I43" s="303"/>
      <c r="J43" s="306"/>
      <c r="K43" s="55">
        <v>80</v>
      </c>
      <c r="L43" s="308"/>
      <c r="M43" s="311"/>
      <c r="N43" s="343"/>
    </row>
    <row r="44" spans="2:14">
      <c r="B44" s="323">
        <v>6</v>
      </c>
      <c r="C44" s="318" t="s">
        <v>296</v>
      </c>
      <c r="D44" s="298" t="s">
        <v>126</v>
      </c>
      <c r="E44" s="298" t="s">
        <v>23</v>
      </c>
      <c r="F44" s="298" t="s">
        <v>184</v>
      </c>
      <c r="G44" s="75" t="s">
        <v>120</v>
      </c>
      <c r="H44" s="80">
        <f>'Distribusi Nilai'!C18</f>
        <v>5.000000000000001E-2</v>
      </c>
      <c r="I44" s="301">
        <f>SUM(H44:H49)</f>
        <v>0.10000000000000002</v>
      </c>
      <c r="J44" s="304">
        <f>0.6*I44</f>
        <v>6.0000000000000012E-2</v>
      </c>
      <c r="K44" s="55">
        <v>78</v>
      </c>
      <c r="L44" s="304">
        <f>(K44*H44)+(K45*H45)+(K46*H46)+(K47*H47)+(K48*H48)+(K49*H49)</f>
        <v>8.125</v>
      </c>
      <c r="M44" s="309">
        <f>L44/100</f>
        <v>8.1250000000000003E-2</v>
      </c>
      <c r="N44" s="312"/>
    </row>
    <row r="45" spans="2:14">
      <c r="B45" s="299"/>
      <c r="C45" s="316"/>
      <c r="D45" s="299"/>
      <c r="E45" s="299"/>
      <c r="F45" s="299"/>
      <c r="G45" s="76" t="s">
        <v>294</v>
      </c>
      <c r="H45" s="80">
        <f>'Distribusi Nilai'!E18</f>
        <v>0</v>
      </c>
      <c r="I45" s="302"/>
      <c r="J45" s="305"/>
      <c r="K45" s="57">
        <v>80</v>
      </c>
      <c r="L45" s="307"/>
      <c r="M45" s="310"/>
      <c r="N45" s="313"/>
    </row>
    <row r="46" spans="2:14">
      <c r="B46" s="299"/>
      <c r="C46" s="316"/>
      <c r="D46" s="299"/>
      <c r="E46" s="299"/>
      <c r="F46" s="299"/>
      <c r="G46" s="58" t="s">
        <v>121</v>
      </c>
      <c r="H46" s="80">
        <f>'Distribusi Nilai'!F18</f>
        <v>0</v>
      </c>
      <c r="I46" s="302"/>
      <c r="J46" s="305"/>
      <c r="K46" s="57">
        <v>85</v>
      </c>
      <c r="L46" s="307"/>
      <c r="M46" s="310"/>
      <c r="N46" s="313"/>
    </row>
    <row r="47" spans="2:14">
      <c r="B47" s="299"/>
      <c r="C47" s="316"/>
      <c r="D47" s="299"/>
      <c r="E47" s="299"/>
      <c r="F47" s="299"/>
      <c r="G47" s="77" t="s">
        <v>181</v>
      </c>
      <c r="H47" s="80">
        <f>SUM('Distribusi Nilai'!G18:J18)</f>
        <v>0.04</v>
      </c>
      <c r="I47" s="302"/>
      <c r="J47" s="305"/>
      <c r="K47" s="57">
        <v>85</v>
      </c>
      <c r="L47" s="307"/>
      <c r="M47" s="310"/>
      <c r="N47" s="313"/>
    </row>
    <row r="48" spans="2:14">
      <c r="B48" s="299"/>
      <c r="C48" s="316"/>
      <c r="D48" s="299"/>
      <c r="E48" s="299"/>
      <c r="F48" s="299"/>
      <c r="G48" s="58" t="s">
        <v>122</v>
      </c>
      <c r="H48" s="80">
        <f>'Distribusi Nilai'!K18</f>
        <v>5.0000000000000001E-3</v>
      </c>
      <c r="I48" s="302"/>
      <c r="J48" s="305"/>
      <c r="K48" s="57">
        <v>85</v>
      </c>
      <c r="L48" s="307"/>
      <c r="M48" s="310"/>
      <c r="N48" s="313"/>
    </row>
    <row r="49" spans="2:16">
      <c r="B49" s="300"/>
      <c r="C49" s="317"/>
      <c r="D49" s="300"/>
      <c r="E49" s="300"/>
      <c r="F49" s="300"/>
      <c r="G49" s="58" t="s">
        <v>123</v>
      </c>
      <c r="H49" s="80">
        <f>'Distribusi Nilai'!L18</f>
        <v>5.0000000000000001E-3</v>
      </c>
      <c r="I49" s="303"/>
      <c r="J49" s="306"/>
      <c r="K49" s="55">
        <v>80</v>
      </c>
      <c r="L49" s="308"/>
      <c r="M49" s="311"/>
      <c r="N49" s="314"/>
    </row>
    <row r="50" spans="2:16">
      <c r="B50" s="315">
        <v>7</v>
      </c>
      <c r="C50" s="318" t="s">
        <v>296</v>
      </c>
      <c r="D50" s="318" t="s">
        <v>297</v>
      </c>
      <c r="E50" s="298" t="s">
        <v>24</v>
      </c>
      <c r="F50" s="318" t="s">
        <v>185</v>
      </c>
      <c r="G50" s="75" t="s">
        <v>120</v>
      </c>
      <c r="H50" s="80">
        <f>'Distribusi Nilai'!C19</f>
        <v>5.000000000000001E-2</v>
      </c>
      <c r="I50" s="301">
        <f>SUM(H50:H55)</f>
        <v>0.10000000000000002</v>
      </c>
      <c r="J50" s="304">
        <f>0.6*I50</f>
        <v>6.0000000000000012E-2</v>
      </c>
      <c r="K50" s="55">
        <v>78</v>
      </c>
      <c r="L50" s="304">
        <f>(K50*H50)+(K51*H51)+(K52*H52)+(K53*H53)+(K54*H54)+(K55*H55)</f>
        <v>8.125</v>
      </c>
      <c r="M50" s="309">
        <f>L50/100</f>
        <v>8.1250000000000003E-2</v>
      </c>
      <c r="N50" s="294"/>
    </row>
    <row r="51" spans="2:16">
      <c r="B51" s="316"/>
      <c r="C51" s="316"/>
      <c r="D51" s="316"/>
      <c r="E51" s="299"/>
      <c r="F51" s="316"/>
      <c r="G51" s="76" t="s">
        <v>294</v>
      </c>
      <c r="H51" s="80">
        <f>'Distribusi Nilai'!E19</f>
        <v>0</v>
      </c>
      <c r="I51" s="302"/>
      <c r="J51" s="305"/>
      <c r="K51" s="57">
        <v>80</v>
      </c>
      <c r="L51" s="307"/>
      <c r="M51" s="310"/>
      <c r="N51" s="295"/>
    </row>
    <row r="52" spans="2:16">
      <c r="B52" s="316"/>
      <c r="C52" s="316"/>
      <c r="D52" s="316"/>
      <c r="E52" s="299"/>
      <c r="F52" s="316"/>
      <c r="G52" s="58" t="s">
        <v>121</v>
      </c>
      <c r="H52" s="80">
        <f>'Distribusi Nilai'!F19</f>
        <v>0</v>
      </c>
      <c r="I52" s="302"/>
      <c r="J52" s="305"/>
      <c r="K52" s="57">
        <v>85</v>
      </c>
      <c r="L52" s="307"/>
      <c r="M52" s="310"/>
      <c r="N52" s="295"/>
    </row>
    <row r="53" spans="2:16">
      <c r="B53" s="316"/>
      <c r="C53" s="316"/>
      <c r="D53" s="316"/>
      <c r="E53" s="299"/>
      <c r="F53" s="316"/>
      <c r="G53" s="77" t="s">
        <v>181</v>
      </c>
      <c r="H53" s="80">
        <f>SUM('Distribusi Nilai'!G19:J19)</f>
        <v>0.04</v>
      </c>
      <c r="I53" s="302"/>
      <c r="J53" s="305"/>
      <c r="K53" s="57">
        <v>85</v>
      </c>
      <c r="L53" s="307"/>
      <c r="M53" s="310"/>
      <c r="N53" s="295"/>
    </row>
    <row r="54" spans="2:16">
      <c r="B54" s="316"/>
      <c r="C54" s="316"/>
      <c r="D54" s="316"/>
      <c r="E54" s="299"/>
      <c r="F54" s="316"/>
      <c r="G54" s="58" t="s">
        <v>122</v>
      </c>
      <c r="H54" s="80">
        <f>'Distribusi Nilai'!K19</f>
        <v>5.0000000000000001E-3</v>
      </c>
      <c r="I54" s="302"/>
      <c r="J54" s="305"/>
      <c r="K54" s="57">
        <v>85</v>
      </c>
      <c r="L54" s="307"/>
      <c r="M54" s="310"/>
      <c r="N54" s="295"/>
    </row>
    <row r="55" spans="2:16">
      <c r="B55" s="317"/>
      <c r="C55" s="317"/>
      <c r="D55" s="317"/>
      <c r="E55" s="300"/>
      <c r="F55" s="317"/>
      <c r="G55" s="58" t="s">
        <v>123</v>
      </c>
      <c r="H55" s="80">
        <f>'Distribusi Nilai'!L19</f>
        <v>5.0000000000000001E-3</v>
      </c>
      <c r="I55" s="303"/>
      <c r="J55" s="306"/>
      <c r="K55" s="55">
        <v>80</v>
      </c>
      <c r="L55" s="308"/>
      <c r="M55" s="311"/>
      <c r="N55" s="296"/>
    </row>
    <row r="56" spans="2:16">
      <c r="B56" s="60">
        <v>8</v>
      </c>
      <c r="C56" s="333" t="s">
        <v>120</v>
      </c>
      <c r="D56" s="334"/>
      <c r="E56" s="334"/>
      <c r="F56" s="334"/>
      <c r="G56" s="334"/>
      <c r="H56" s="334"/>
      <c r="I56" s="334"/>
      <c r="J56" s="334"/>
      <c r="K56" s="334"/>
      <c r="L56" s="334"/>
      <c r="M56" s="334"/>
      <c r="N56" s="328"/>
    </row>
    <row r="57" spans="2:16">
      <c r="B57" s="298" t="s">
        <v>186</v>
      </c>
      <c r="C57" s="318" t="s">
        <v>296</v>
      </c>
      <c r="D57" s="298" t="s">
        <v>187</v>
      </c>
      <c r="E57" s="298" t="s">
        <v>25</v>
      </c>
      <c r="F57" s="298" t="s">
        <v>188</v>
      </c>
      <c r="G57" s="75" t="s">
        <v>127</v>
      </c>
      <c r="H57" s="78">
        <f>'Distribusi Nilai'!D20</f>
        <v>5.000000000000001E-2</v>
      </c>
      <c r="I57" s="301">
        <f>SUM(H57:H62)</f>
        <v>0.10000000000000002</v>
      </c>
      <c r="J57" s="335">
        <f>0.6*I57</f>
        <v>6.0000000000000012E-2</v>
      </c>
      <c r="K57" s="55">
        <v>84</v>
      </c>
      <c r="L57" s="335">
        <f>(K57*H57)+(K58*H58)+(K59*H59)+(K60*H60)+(K61*H61)+(K62*H62)</f>
        <v>8.2900000000000009</v>
      </c>
      <c r="M57" s="309">
        <f>L57/100</f>
        <v>8.2900000000000015E-2</v>
      </c>
      <c r="N57" s="329" t="s">
        <v>62</v>
      </c>
      <c r="P57" s="85" t="s">
        <v>62</v>
      </c>
    </row>
    <row r="58" spans="2:16">
      <c r="B58" s="324"/>
      <c r="C58" s="316"/>
      <c r="D58" s="324"/>
      <c r="E58" s="324"/>
      <c r="F58" s="324"/>
      <c r="G58" s="76" t="s">
        <v>294</v>
      </c>
      <c r="H58" s="79">
        <f>'Distribusi Nilai'!E20</f>
        <v>0.02</v>
      </c>
      <c r="I58" s="302"/>
      <c r="J58" s="336"/>
      <c r="K58" s="57">
        <v>80</v>
      </c>
      <c r="L58" s="338"/>
      <c r="M58" s="310"/>
      <c r="N58" s="324"/>
    </row>
    <row r="59" spans="2:16">
      <c r="B59" s="324"/>
      <c r="C59" s="316"/>
      <c r="D59" s="324"/>
      <c r="E59" s="324"/>
      <c r="F59" s="324"/>
      <c r="G59" s="58" t="s">
        <v>121</v>
      </c>
      <c r="H59" s="80">
        <f>'Distribusi Nilai'!F20</f>
        <v>0.02</v>
      </c>
      <c r="I59" s="302"/>
      <c r="J59" s="336"/>
      <c r="K59" s="57">
        <v>85</v>
      </c>
      <c r="L59" s="338"/>
      <c r="M59" s="310"/>
      <c r="N59" s="324"/>
    </row>
    <row r="60" spans="2:16">
      <c r="B60" s="324"/>
      <c r="C60" s="316"/>
      <c r="D60" s="324"/>
      <c r="E60" s="324"/>
      <c r="F60" s="324"/>
      <c r="G60" s="77" t="s">
        <v>181</v>
      </c>
      <c r="H60" s="80">
        <f>SUM('Distribusi Nilai'!G20:J20)</f>
        <v>0</v>
      </c>
      <c r="I60" s="302"/>
      <c r="J60" s="336"/>
      <c r="K60" s="57">
        <v>85</v>
      </c>
      <c r="L60" s="338"/>
      <c r="M60" s="310"/>
      <c r="N60" s="324"/>
    </row>
    <row r="61" spans="2:16">
      <c r="B61" s="324"/>
      <c r="C61" s="316"/>
      <c r="D61" s="324"/>
      <c r="E61" s="324"/>
      <c r="F61" s="324"/>
      <c r="G61" s="58" t="s">
        <v>122</v>
      </c>
      <c r="H61" s="80">
        <f>'Distribusi Nilai'!K20</f>
        <v>5.0000000000000001E-3</v>
      </c>
      <c r="I61" s="302"/>
      <c r="J61" s="336"/>
      <c r="K61" s="57">
        <v>78</v>
      </c>
      <c r="L61" s="338"/>
      <c r="M61" s="310"/>
      <c r="N61" s="324"/>
    </row>
    <row r="62" spans="2:16">
      <c r="B62" s="322"/>
      <c r="C62" s="317"/>
      <c r="D62" s="322"/>
      <c r="E62" s="322"/>
      <c r="F62" s="322"/>
      <c r="G62" s="58" t="s">
        <v>123</v>
      </c>
      <c r="H62" s="80">
        <f>'Distribusi Nilai'!L20</f>
        <v>5.0000000000000001E-3</v>
      </c>
      <c r="I62" s="303"/>
      <c r="J62" s="337"/>
      <c r="K62" s="55">
        <v>80</v>
      </c>
      <c r="L62" s="339"/>
      <c r="M62" s="311"/>
      <c r="N62" s="322"/>
    </row>
    <row r="63" spans="2:16">
      <c r="B63" s="323">
        <v>11</v>
      </c>
      <c r="C63" s="318" t="s">
        <v>296</v>
      </c>
      <c r="D63" s="298" t="s">
        <v>189</v>
      </c>
      <c r="E63" s="298" t="s">
        <v>55</v>
      </c>
      <c r="F63" s="298" t="s">
        <v>188</v>
      </c>
      <c r="G63" s="75" t="s">
        <v>127</v>
      </c>
      <c r="H63" s="80">
        <f>'Distribusi Nilai'!D21</f>
        <v>5.000000000000001E-2</v>
      </c>
      <c r="I63" s="301">
        <f>SUM(H63:H68)</f>
        <v>0.10000000000000002</v>
      </c>
      <c r="J63" s="335">
        <f>0.6*I63</f>
        <v>6.0000000000000012E-2</v>
      </c>
      <c r="K63" s="55">
        <v>84</v>
      </c>
      <c r="L63" s="335">
        <f>(K63*H63)+(K64*H64)+(K65*H65)+(K66*H66)+(K67*H67)+(K68*H68)</f>
        <v>6.700000000000002</v>
      </c>
      <c r="M63" s="309">
        <f>L63/100</f>
        <v>6.7000000000000018E-2</v>
      </c>
      <c r="N63" s="329" t="s">
        <v>62</v>
      </c>
    </row>
    <row r="64" spans="2:16">
      <c r="B64" s="324"/>
      <c r="C64" s="316"/>
      <c r="D64" s="324"/>
      <c r="E64" s="324"/>
      <c r="F64" s="324"/>
      <c r="G64" s="76" t="s">
        <v>294</v>
      </c>
      <c r="H64" s="80">
        <f>'Distribusi Nilai'!E21</f>
        <v>0.02</v>
      </c>
      <c r="I64" s="302"/>
      <c r="J64" s="336"/>
      <c r="K64" s="57">
        <v>85</v>
      </c>
      <c r="L64" s="338"/>
      <c r="M64" s="310"/>
      <c r="N64" s="324"/>
    </row>
    <row r="65" spans="2:14">
      <c r="B65" s="324"/>
      <c r="C65" s="316"/>
      <c r="D65" s="324"/>
      <c r="E65" s="324"/>
      <c r="F65" s="324"/>
      <c r="G65" s="58" t="s">
        <v>121</v>
      </c>
      <c r="H65" s="80">
        <f>'Distribusi Nilai'!F21</f>
        <v>0.02</v>
      </c>
      <c r="I65" s="302"/>
      <c r="J65" s="336"/>
      <c r="K65" s="57"/>
      <c r="L65" s="338"/>
      <c r="M65" s="310"/>
      <c r="N65" s="324"/>
    </row>
    <row r="66" spans="2:14">
      <c r="B66" s="324"/>
      <c r="C66" s="316"/>
      <c r="D66" s="324"/>
      <c r="E66" s="324"/>
      <c r="F66" s="324"/>
      <c r="G66" s="77" t="s">
        <v>181</v>
      </c>
      <c r="H66" s="80">
        <f>SUM('Distribusi Nilai'!G21:J21)</f>
        <v>0</v>
      </c>
      <c r="I66" s="302"/>
      <c r="J66" s="336"/>
      <c r="K66" s="57"/>
      <c r="L66" s="338"/>
      <c r="M66" s="310"/>
      <c r="N66" s="324"/>
    </row>
    <row r="67" spans="2:14">
      <c r="B67" s="324"/>
      <c r="C67" s="316"/>
      <c r="D67" s="324"/>
      <c r="E67" s="324"/>
      <c r="F67" s="324"/>
      <c r="G67" s="58" t="s">
        <v>122</v>
      </c>
      <c r="H67" s="80">
        <f>'Distribusi Nilai'!K21</f>
        <v>5.0000000000000001E-3</v>
      </c>
      <c r="I67" s="302"/>
      <c r="J67" s="336"/>
      <c r="K67" s="57">
        <v>80</v>
      </c>
      <c r="L67" s="338"/>
      <c r="M67" s="310"/>
      <c r="N67" s="324"/>
    </row>
    <row r="68" spans="2:14">
      <c r="B68" s="322"/>
      <c r="C68" s="317"/>
      <c r="D68" s="322"/>
      <c r="E68" s="322"/>
      <c r="F68" s="322"/>
      <c r="G68" s="58" t="s">
        <v>123</v>
      </c>
      <c r="H68" s="80">
        <f>'Distribusi Nilai'!L21</f>
        <v>5.0000000000000001E-3</v>
      </c>
      <c r="I68" s="303"/>
      <c r="J68" s="337"/>
      <c r="K68" s="57">
        <v>80</v>
      </c>
      <c r="L68" s="339"/>
      <c r="M68" s="311"/>
      <c r="N68" s="322"/>
    </row>
    <row r="69" spans="2:14">
      <c r="B69" s="323">
        <v>12</v>
      </c>
      <c r="C69" s="318" t="s">
        <v>296</v>
      </c>
      <c r="D69" s="298" t="s">
        <v>190</v>
      </c>
      <c r="E69" s="298" t="s">
        <v>56</v>
      </c>
      <c r="F69" s="298" t="s">
        <v>188</v>
      </c>
      <c r="G69" s="58" t="s">
        <v>127</v>
      </c>
      <c r="H69" s="80">
        <f>'Distribusi Nilai'!D22</f>
        <v>5.000000000000001E-2</v>
      </c>
      <c r="I69" s="301">
        <f>SUM(H69:H74)</f>
        <v>0.10000000000000002</v>
      </c>
      <c r="J69" s="335">
        <f>0.6*I69</f>
        <v>6.0000000000000012E-2</v>
      </c>
      <c r="K69" s="55">
        <v>84</v>
      </c>
      <c r="L69" s="344">
        <f>(K69*H69)+(K70*H70)+(K71*H71)+(K72*H72)+(K73*H73)+(K74*H74)</f>
        <v>5.0000000000000018</v>
      </c>
      <c r="M69" s="309">
        <f>L69/100</f>
        <v>5.0000000000000017E-2</v>
      </c>
      <c r="N69" s="329" t="s">
        <v>62</v>
      </c>
    </row>
    <row r="70" spans="2:14">
      <c r="B70" s="324"/>
      <c r="C70" s="316"/>
      <c r="D70" s="324"/>
      <c r="E70" s="324"/>
      <c r="F70" s="324"/>
      <c r="G70" s="76" t="s">
        <v>294</v>
      </c>
      <c r="H70" s="80">
        <f>'Distribusi Nilai'!E22</f>
        <v>0</v>
      </c>
      <c r="I70" s="302"/>
      <c r="J70" s="336"/>
      <c r="K70" s="57">
        <v>80</v>
      </c>
      <c r="L70" s="324"/>
      <c r="M70" s="310"/>
      <c r="N70" s="324"/>
    </row>
    <row r="71" spans="2:14">
      <c r="B71" s="324"/>
      <c r="C71" s="316"/>
      <c r="D71" s="324"/>
      <c r="E71" s="324"/>
      <c r="F71" s="324"/>
      <c r="G71" s="58" t="s">
        <v>121</v>
      </c>
      <c r="H71" s="80">
        <f>'Distribusi Nilai'!F22</f>
        <v>0</v>
      </c>
      <c r="I71" s="302"/>
      <c r="J71" s="336"/>
      <c r="K71" s="57"/>
      <c r="L71" s="324"/>
      <c r="M71" s="310"/>
      <c r="N71" s="324"/>
    </row>
    <row r="72" spans="2:14">
      <c r="B72" s="324"/>
      <c r="C72" s="316"/>
      <c r="D72" s="324"/>
      <c r="E72" s="324"/>
      <c r="F72" s="324"/>
      <c r="G72" s="77" t="s">
        <v>181</v>
      </c>
      <c r="H72" s="80">
        <f>SUM('Distribusi Nilai'!G22:J22)</f>
        <v>0.04</v>
      </c>
      <c r="I72" s="302"/>
      <c r="J72" s="336"/>
      <c r="K72" s="57"/>
      <c r="L72" s="324"/>
      <c r="M72" s="310"/>
      <c r="N72" s="324"/>
    </row>
    <row r="73" spans="2:14">
      <c r="B73" s="324"/>
      <c r="C73" s="316"/>
      <c r="D73" s="324"/>
      <c r="E73" s="324"/>
      <c r="F73" s="324"/>
      <c r="G73" s="58" t="s">
        <v>122</v>
      </c>
      <c r="H73" s="80">
        <f>'Distribusi Nilai'!K22</f>
        <v>5.0000000000000001E-3</v>
      </c>
      <c r="I73" s="302"/>
      <c r="J73" s="336"/>
      <c r="K73" s="57">
        <v>80</v>
      </c>
      <c r="L73" s="324"/>
      <c r="M73" s="310"/>
      <c r="N73" s="324"/>
    </row>
    <row r="74" spans="2:14">
      <c r="B74" s="322"/>
      <c r="C74" s="317"/>
      <c r="D74" s="322"/>
      <c r="E74" s="322"/>
      <c r="F74" s="322"/>
      <c r="G74" s="58" t="s">
        <v>123</v>
      </c>
      <c r="H74" s="80">
        <f>'Distribusi Nilai'!L22</f>
        <v>5.0000000000000001E-3</v>
      </c>
      <c r="I74" s="303"/>
      <c r="J74" s="337"/>
      <c r="K74" s="57">
        <v>80</v>
      </c>
      <c r="L74" s="322"/>
      <c r="M74" s="311"/>
      <c r="N74" s="322"/>
    </row>
    <row r="75" spans="2:14">
      <c r="B75" s="318" t="s">
        <v>298</v>
      </c>
      <c r="C75" s="318" t="s">
        <v>299</v>
      </c>
      <c r="D75" s="318" t="s">
        <v>191</v>
      </c>
      <c r="E75" s="298" t="s">
        <v>57</v>
      </c>
      <c r="F75" s="298" t="s">
        <v>188</v>
      </c>
      <c r="G75" s="58" t="s">
        <v>127</v>
      </c>
      <c r="H75" s="80">
        <f>'Distribusi Nilai'!D23</f>
        <v>5.000000000000001E-2</v>
      </c>
      <c r="I75" s="301">
        <f>SUM(H75:H80)</f>
        <v>0.10000000000000002</v>
      </c>
      <c r="J75" s="335">
        <f>0.6*I75</f>
        <v>6.0000000000000012E-2</v>
      </c>
      <c r="K75" s="55">
        <v>84</v>
      </c>
      <c r="L75" s="344">
        <f>(K75*H75)+(K76*H76)+(K77*H77)+(K78*H78)+(K79*H79)+(K80*H80)</f>
        <v>8.39</v>
      </c>
      <c r="M75" s="309">
        <f>L75/100</f>
        <v>8.3900000000000002E-2</v>
      </c>
      <c r="N75" s="294"/>
    </row>
    <row r="76" spans="2:14">
      <c r="B76" s="316"/>
      <c r="C76" s="316"/>
      <c r="D76" s="316"/>
      <c r="E76" s="349"/>
      <c r="F76" s="349"/>
      <c r="G76" s="76" t="s">
        <v>294</v>
      </c>
      <c r="H76" s="80">
        <f>'Distribusi Nilai'!E23</f>
        <v>0</v>
      </c>
      <c r="I76" s="302"/>
      <c r="J76" s="336"/>
      <c r="K76" s="57">
        <v>80</v>
      </c>
      <c r="L76" s="324"/>
      <c r="M76" s="310"/>
      <c r="N76" s="295"/>
    </row>
    <row r="77" spans="2:14">
      <c r="B77" s="316"/>
      <c r="C77" s="316"/>
      <c r="D77" s="316"/>
      <c r="E77" s="349"/>
      <c r="F77" s="349"/>
      <c r="G77" s="58" t="s">
        <v>121</v>
      </c>
      <c r="H77" s="80">
        <f>'Distribusi Nilai'!F23</f>
        <v>0</v>
      </c>
      <c r="I77" s="302"/>
      <c r="J77" s="336"/>
      <c r="K77" s="57">
        <v>85</v>
      </c>
      <c r="L77" s="324"/>
      <c r="M77" s="310"/>
      <c r="N77" s="295"/>
    </row>
    <row r="78" spans="2:14">
      <c r="B78" s="316"/>
      <c r="C78" s="316"/>
      <c r="D78" s="316"/>
      <c r="E78" s="349"/>
      <c r="F78" s="349"/>
      <c r="G78" s="77" t="s">
        <v>181</v>
      </c>
      <c r="H78" s="80">
        <f>SUM('Distribusi Nilai'!G23:J23)</f>
        <v>0.04</v>
      </c>
      <c r="I78" s="302"/>
      <c r="J78" s="336"/>
      <c r="K78" s="57">
        <v>85</v>
      </c>
      <c r="L78" s="324"/>
      <c r="M78" s="310"/>
      <c r="N78" s="295"/>
    </row>
    <row r="79" spans="2:14">
      <c r="B79" s="316"/>
      <c r="C79" s="316"/>
      <c r="D79" s="316"/>
      <c r="E79" s="349"/>
      <c r="F79" s="349"/>
      <c r="G79" s="58" t="s">
        <v>122</v>
      </c>
      <c r="H79" s="80">
        <f>'Distribusi Nilai'!K23</f>
        <v>5.0000000000000001E-3</v>
      </c>
      <c r="I79" s="302"/>
      <c r="J79" s="336"/>
      <c r="K79" s="57">
        <v>78</v>
      </c>
      <c r="L79" s="324"/>
      <c r="M79" s="310"/>
      <c r="N79" s="295"/>
    </row>
    <row r="80" spans="2:14">
      <c r="B80" s="317"/>
      <c r="C80" s="317"/>
      <c r="D80" s="317"/>
      <c r="E80" s="350"/>
      <c r="F80" s="350"/>
      <c r="G80" s="58" t="s">
        <v>123</v>
      </c>
      <c r="H80" s="80">
        <f>'Distribusi Nilai'!L23</f>
        <v>5.0000000000000001E-3</v>
      </c>
      <c r="I80" s="303"/>
      <c r="J80" s="337"/>
      <c r="K80" s="55">
        <v>80</v>
      </c>
      <c r="L80" s="322"/>
      <c r="M80" s="311"/>
      <c r="N80" s="296"/>
    </row>
    <row r="81" spans="2:14">
      <c r="B81" s="323">
        <v>15</v>
      </c>
      <c r="C81" s="318" t="s">
        <v>299</v>
      </c>
      <c r="D81" s="298" t="s">
        <v>192</v>
      </c>
      <c r="E81" s="298" t="s">
        <v>72</v>
      </c>
      <c r="F81" s="298" t="s">
        <v>183</v>
      </c>
      <c r="G81" s="58" t="s">
        <v>127</v>
      </c>
      <c r="H81" s="80">
        <f>'Distribusi Nilai'!D24</f>
        <v>5.000000000000001E-2</v>
      </c>
      <c r="I81" s="301">
        <f>SUM(H81:H86)</f>
        <v>0.10000000000000002</v>
      </c>
      <c r="J81" s="335">
        <f>0.6*I81</f>
        <v>6.0000000000000012E-2</v>
      </c>
      <c r="K81" s="55">
        <v>84</v>
      </c>
      <c r="L81" s="344">
        <f>(K81*H81)+(K82*H82)+(K83*H83)+(K84*H84)+(K85*H85)+(K86*H86)</f>
        <v>6.6000000000000014</v>
      </c>
      <c r="M81" s="309">
        <f>L81/100</f>
        <v>6.6000000000000017E-2</v>
      </c>
      <c r="N81" s="329" t="s">
        <v>62</v>
      </c>
    </row>
    <row r="82" spans="2:14">
      <c r="B82" s="324"/>
      <c r="C82" s="316"/>
      <c r="D82" s="324"/>
      <c r="E82" s="324"/>
      <c r="F82" s="324"/>
      <c r="G82" s="76" t="s">
        <v>294</v>
      </c>
      <c r="H82" s="79">
        <f>'Distribusi Nilai'!E24</f>
        <v>0.02</v>
      </c>
      <c r="I82" s="302"/>
      <c r="J82" s="336"/>
      <c r="K82" s="57">
        <v>80</v>
      </c>
      <c r="L82" s="324"/>
      <c r="M82" s="310"/>
      <c r="N82" s="324"/>
    </row>
    <row r="83" spans="2:14">
      <c r="B83" s="324"/>
      <c r="C83" s="316"/>
      <c r="D83" s="324"/>
      <c r="E83" s="324"/>
      <c r="F83" s="324"/>
      <c r="G83" s="58" t="s">
        <v>121</v>
      </c>
      <c r="H83" s="79">
        <f>'Distribusi Nilai'!F24</f>
        <v>0.02</v>
      </c>
      <c r="I83" s="302"/>
      <c r="J83" s="336"/>
      <c r="K83" s="57"/>
      <c r="L83" s="324"/>
      <c r="M83" s="310"/>
      <c r="N83" s="324"/>
    </row>
    <row r="84" spans="2:14">
      <c r="B84" s="324"/>
      <c r="C84" s="316"/>
      <c r="D84" s="324"/>
      <c r="E84" s="324"/>
      <c r="F84" s="324"/>
      <c r="G84" s="77" t="s">
        <v>181</v>
      </c>
      <c r="H84" s="79">
        <f>SUM('Distribusi Nilai'!G24:J24)</f>
        <v>0</v>
      </c>
      <c r="I84" s="302"/>
      <c r="J84" s="336"/>
      <c r="K84" s="57"/>
      <c r="L84" s="324"/>
      <c r="M84" s="310"/>
      <c r="N84" s="324"/>
    </row>
    <row r="85" spans="2:14">
      <c r="B85" s="324"/>
      <c r="C85" s="316"/>
      <c r="D85" s="324"/>
      <c r="E85" s="324"/>
      <c r="F85" s="324"/>
      <c r="G85" s="58" t="s">
        <v>122</v>
      </c>
      <c r="H85" s="80">
        <f>'Distribusi Nilai'!K24</f>
        <v>5.0000000000000001E-3</v>
      </c>
      <c r="I85" s="302"/>
      <c r="J85" s="336"/>
      <c r="K85" s="57">
        <v>80</v>
      </c>
      <c r="L85" s="324"/>
      <c r="M85" s="310"/>
      <c r="N85" s="324"/>
    </row>
    <row r="86" spans="2:14">
      <c r="B86" s="322"/>
      <c r="C86" s="317"/>
      <c r="D86" s="322"/>
      <c r="E86" s="322"/>
      <c r="F86" s="322"/>
      <c r="G86" s="58" t="s">
        <v>123</v>
      </c>
      <c r="H86" s="80">
        <f>'Distribusi Nilai'!L24</f>
        <v>5.0000000000000001E-3</v>
      </c>
      <c r="I86" s="303"/>
      <c r="J86" s="337"/>
      <c r="K86" s="57">
        <v>80</v>
      </c>
      <c r="L86" s="322"/>
      <c r="M86" s="311"/>
      <c r="N86" s="322"/>
    </row>
    <row r="87" spans="2:14">
      <c r="B87" s="60">
        <v>16</v>
      </c>
      <c r="C87" s="333" t="s">
        <v>127</v>
      </c>
      <c r="D87" s="334"/>
      <c r="E87" s="334"/>
      <c r="F87" s="334"/>
      <c r="G87" s="334"/>
      <c r="H87" s="334"/>
      <c r="I87" s="334"/>
      <c r="J87" s="334"/>
      <c r="K87" s="334"/>
      <c r="L87" s="334"/>
      <c r="M87" s="334"/>
      <c r="N87" s="328"/>
    </row>
    <row r="88" spans="2:14" ht="93.6" customHeight="1">
      <c r="B88" s="345" t="s">
        <v>128</v>
      </c>
      <c r="C88" s="334"/>
      <c r="D88" s="334"/>
      <c r="E88" s="334"/>
      <c r="F88" s="334"/>
      <c r="G88" s="334"/>
      <c r="H88" s="328"/>
      <c r="I88" s="82">
        <f t="shared" ref="I88:M88" si="0">SUM(I20:I86)</f>
        <v>1</v>
      </c>
      <c r="J88" s="83">
        <f t="shared" si="0"/>
        <v>0.60000000000000009</v>
      </c>
      <c r="K88" s="62">
        <f t="shared" si="0"/>
        <v>4719</v>
      </c>
      <c r="L88" s="61">
        <f t="shared" si="0"/>
        <v>75.37</v>
      </c>
      <c r="M88" s="82">
        <f t="shared" si="0"/>
        <v>0.75370000000000015</v>
      </c>
      <c r="N88" s="75" t="s">
        <v>196</v>
      </c>
    </row>
    <row r="89" spans="2:14">
      <c r="B89" s="346">
        <f>L88</f>
        <v>75.37</v>
      </c>
      <c r="C89" s="347"/>
      <c r="D89" s="347"/>
      <c r="E89" s="347"/>
      <c r="F89" s="347"/>
      <c r="G89" s="347"/>
      <c r="H89" s="347"/>
      <c r="I89" s="347"/>
      <c r="J89" s="347"/>
      <c r="K89" s="347"/>
      <c r="L89" s="348"/>
      <c r="M89" s="63" t="s">
        <v>129</v>
      </c>
      <c r="N89" s="63" t="s">
        <v>130</v>
      </c>
    </row>
    <row r="90" spans="2:14">
      <c r="B90" s="51"/>
      <c r="C90" s="52"/>
      <c r="D90" s="52"/>
      <c r="E90" s="52"/>
      <c r="F90" s="52"/>
      <c r="G90" s="52"/>
      <c r="H90" s="51"/>
      <c r="I90" s="52"/>
      <c r="J90" s="52"/>
      <c r="K90" s="52"/>
      <c r="L90" s="52"/>
      <c r="M90" s="84" t="s">
        <v>62</v>
      </c>
      <c r="N90" s="52"/>
    </row>
    <row r="91" spans="2:14">
      <c r="B91" s="51"/>
      <c r="C91" s="52"/>
      <c r="D91" s="52"/>
      <c r="E91" s="52"/>
      <c r="F91" s="52"/>
      <c r="G91" s="52" t="s">
        <v>62</v>
      </c>
      <c r="H91" s="51"/>
      <c r="I91" s="84" t="s">
        <v>62</v>
      </c>
      <c r="J91" s="52"/>
      <c r="K91" s="64" t="s">
        <v>131</v>
      </c>
      <c r="L91" s="52"/>
      <c r="M91" s="84" t="s">
        <v>62</v>
      </c>
      <c r="N91" s="52"/>
    </row>
    <row r="92" spans="2:14">
      <c r="B92" s="51"/>
      <c r="C92" s="52"/>
      <c r="D92" s="52"/>
      <c r="E92" s="52"/>
      <c r="F92" s="52"/>
      <c r="G92" s="52"/>
      <c r="H92" s="51"/>
      <c r="I92" s="52"/>
      <c r="J92" s="52"/>
      <c r="K92" s="54" t="s">
        <v>132</v>
      </c>
      <c r="L92" s="54" t="s">
        <v>133</v>
      </c>
      <c r="M92" s="54" t="s">
        <v>134</v>
      </c>
      <c r="N92" s="52"/>
    </row>
    <row r="93" spans="2:14">
      <c r="B93" s="51"/>
      <c r="C93" s="52"/>
      <c r="D93" s="52"/>
      <c r="E93" s="52"/>
      <c r="F93" s="52"/>
      <c r="G93" s="52"/>
      <c r="H93" s="51"/>
      <c r="I93" s="52"/>
      <c r="J93" s="52"/>
      <c r="K93" s="65" t="s">
        <v>135</v>
      </c>
      <c r="L93" s="54" t="s">
        <v>136</v>
      </c>
      <c r="M93" s="54">
        <v>4</v>
      </c>
      <c r="N93" s="52"/>
    </row>
    <row r="94" spans="2:14">
      <c r="B94" s="51"/>
      <c r="C94" s="52"/>
      <c r="D94" s="52"/>
      <c r="E94" s="52"/>
      <c r="F94" s="52"/>
      <c r="G94" s="52"/>
      <c r="H94" s="51"/>
      <c r="I94" s="52"/>
      <c r="J94" s="52"/>
      <c r="K94" s="65" t="s">
        <v>137</v>
      </c>
      <c r="L94" s="54" t="s">
        <v>129</v>
      </c>
      <c r="M94" s="54">
        <v>3</v>
      </c>
      <c r="N94" s="52"/>
    </row>
    <row r="95" spans="2:14">
      <c r="B95" s="51"/>
      <c r="C95" s="52"/>
      <c r="D95" s="52"/>
      <c r="E95" s="52"/>
      <c r="F95" s="52"/>
      <c r="G95" s="52"/>
      <c r="H95" s="51"/>
      <c r="I95" s="52"/>
      <c r="J95" s="52"/>
      <c r="K95" s="65" t="s">
        <v>138</v>
      </c>
      <c r="L95" s="54" t="s">
        <v>139</v>
      </c>
      <c r="M95" s="54">
        <v>2</v>
      </c>
      <c r="N95" s="52"/>
    </row>
    <row r="96" spans="2:14">
      <c r="B96" s="51"/>
      <c r="C96" s="52"/>
      <c r="D96" s="52"/>
      <c r="E96" s="52"/>
      <c r="F96" s="52"/>
      <c r="G96" s="52"/>
      <c r="H96" s="51"/>
      <c r="I96" s="52"/>
      <c r="J96" s="52"/>
      <c r="K96" s="65" t="s">
        <v>140</v>
      </c>
      <c r="L96" s="54" t="s">
        <v>141</v>
      </c>
      <c r="M96" s="54">
        <v>1</v>
      </c>
      <c r="N96" s="52"/>
    </row>
    <row r="97" spans="2:14">
      <c r="B97" s="51"/>
      <c r="C97" s="52"/>
      <c r="D97" s="52"/>
      <c r="E97" s="52"/>
      <c r="F97" s="52"/>
      <c r="G97" s="52"/>
      <c r="H97" s="51"/>
      <c r="I97" s="52"/>
      <c r="J97" s="52"/>
      <c r="K97" s="65" t="s">
        <v>142</v>
      </c>
      <c r="L97" s="54" t="s">
        <v>143</v>
      </c>
      <c r="M97" s="54">
        <v>0</v>
      </c>
      <c r="N97" s="52"/>
    </row>
    <row r="98" spans="2:14">
      <c r="B98" s="51"/>
      <c r="C98" s="52"/>
      <c r="D98" s="52"/>
      <c r="E98" s="52"/>
      <c r="F98" s="52"/>
      <c r="G98" s="52"/>
      <c r="H98" s="51"/>
      <c r="I98" s="52"/>
      <c r="J98" s="52"/>
      <c r="K98" s="52"/>
      <c r="L98" s="52"/>
      <c r="M98" s="52"/>
      <c r="N98" s="52"/>
    </row>
  </sheetData>
  <mergeCells count="132">
    <mergeCell ref="N81:N86"/>
    <mergeCell ref="C87:N87"/>
    <mergeCell ref="B88:H88"/>
    <mergeCell ref="B89:L89"/>
    <mergeCell ref="M69:M74"/>
    <mergeCell ref="N69:N74"/>
    <mergeCell ref="B81:B86"/>
    <mergeCell ref="C81:C86"/>
    <mergeCell ref="D81:D86"/>
    <mergeCell ref="E81:E86"/>
    <mergeCell ref="F81:F86"/>
    <mergeCell ref="I81:I86"/>
    <mergeCell ref="J81:J86"/>
    <mergeCell ref="L81:L86"/>
    <mergeCell ref="B75:B80"/>
    <mergeCell ref="C75:C80"/>
    <mergeCell ref="D75:D80"/>
    <mergeCell ref="E75:E80"/>
    <mergeCell ref="F75:F80"/>
    <mergeCell ref="I75:I80"/>
    <mergeCell ref="J75:J80"/>
    <mergeCell ref="L75:L80"/>
    <mergeCell ref="M75:M80"/>
    <mergeCell ref="B69:B74"/>
    <mergeCell ref="C69:C74"/>
    <mergeCell ref="D69:D74"/>
    <mergeCell ref="E69:E74"/>
    <mergeCell ref="F69:F74"/>
    <mergeCell ref="I69:I74"/>
    <mergeCell ref="J69:J74"/>
    <mergeCell ref="L69:L74"/>
    <mergeCell ref="M81:M86"/>
    <mergeCell ref="N38:N43"/>
    <mergeCell ref="B44:B49"/>
    <mergeCell ref="C44:C49"/>
    <mergeCell ref="D44:D49"/>
    <mergeCell ref="E44:E49"/>
    <mergeCell ref="M57:M62"/>
    <mergeCell ref="N57:N62"/>
    <mergeCell ref="B63:B68"/>
    <mergeCell ref="C63:C68"/>
    <mergeCell ref="D63:D68"/>
    <mergeCell ref="E63:E68"/>
    <mergeCell ref="F63:F68"/>
    <mergeCell ref="I63:I68"/>
    <mergeCell ref="J63:J68"/>
    <mergeCell ref="L63:L68"/>
    <mergeCell ref="M63:M68"/>
    <mergeCell ref="N63:N68"/>
    <mergeCell ref="B38:B43"/>
    <mergeCell ref="C38:C43"/>
    <mergeCell ref="D38:D43"/>
    <mergeCell ref="E38:E43"/>
    <mergeCell ref="F38:F43"/>
    <mergeCell ref="I38:I43"/>
    <mergeCell ref="J38:J43"/>
    <mergeCell ref="L38:L43"/>
    <mergeCell ref="M38:M43"/>
    <mergeCell ref="C56:N56"/>
    <mergeCell ref="B57:B62"/>
    <mergeCell ref="C57:C62"/>
    <mergeCell ref="D57:D62"/>
    <mergeCell ref="E57:E62"/>
    <mergeCell ref="F57:F62"/>
    <mergeCell ref="I57:I62"/>
    <mergeCell ref="J57:J62"/>
    <mergeCell ref="L57:L62"/>
    <mergeCell ref="N26:N31"/>
    <mergeCell ref="B32:B37"/>
    <mergeCell ref="C32:C37"/>
    <mergeCell ref="D32:D37"/>
    <mergeCell ref="E32:E37"/>
    <mergeCell ref="F32:F37"/>
    <mergeCell ref="I32:I37"/>
    <mergeCell ref="J32:J37"/>
    <mergeCell ref="L32:L37"/>
    <mergeCell ref="M32:M37"/>
    <mergeCell ref="N32:N37"/>
    <mergeCell ref="B26:B31"/>
    <mergeCell ref="C26:C31"/>
    <mergeCell ref="D26:D31"/>
    <mergeCell ref="E26:E31"/>
    <mergeCell ref="F26:F31"/>
    <mergeCell ref="I26:I31"/>
    <mergeCell ref="J26:J31"/>
    <mergeCell ref="L26:L31"/>
    <mergeCell ref="M26:M31"/>
    <mergeCell ref="C17:C18"/>
    <mergeCell ref="D17:D18"/>
    <mergeCell ref="E17:E18"/>
    <mergeCell ref="F17:F18"/>
    <mergeCell ref="N17:N18"/>
    <mergeCell ref="B20:B25"/>
    <mergeCell ref="C20:C25"/>
    <mergeCell ref="D20:D25"/>
    <mergeCell ref="E20:E25"/>
    <mergeCell ref="F20:F25"/>
    <mergeCell ref="I20:I25"/>
    <mergeCell ref="J20:J25"/>
    <mergeCell ref="L20:L25"/>
    <mergeCell ref="M20:M25"/>
    <mergeCell ref="G17:H17"/>
    <mergeCell ref="I17:I18"/>
    <mergeCell ref="J17:J18"/>
    <mergeCell ref="K17:K18"/>
    <mergeCell ref="L17:L18"/>
    <mergeCell ref="M17:M18"/>
    <mergeCell ref="N20:N25"/>
    <mergeCell ref="N75:N80"/>
    <mergeCell ref="B9:N9"/>
    <mergeCell ref="D1:N1"/>
    <mergeCell ref="D3:N3"/>
    <mergeCell ref="D4:N4"/>
    <mergeCell ref="D6:N6"/>
    <mergeCell ref="F44:F49"/>
    <mergeCell ref="I44:I49"/>
    <mergeCell ref="J44:J49"/>
    <mergeCell ref="L44:L49"/>
    <mergeCell ref="M44:M49"/>
    <mergeCell ref="N44:N49"/>
    <mergeCell ref="B50:B55"/>
    <mergeCell ref="C50:C55"/>
    <mergeCell ref="D50:D55"/>
    <mergeCell ref="E50:E55"/>
    <mergeCell ref="F50:F55"/>
    <mergeCell ref="I50:I55"/>
    <mergeCell ref="J50:J55"/>
    <mergeCell ref="L50:L55"/>
    <mergeCell ref="M50:M55"/>
    <mergeCell ref="N50:N55"/>
    <mergeCell ref="B10:N10"/>
    <mergeCell ref="B17:B18"/>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CPL Math</vt:lpstr>
      <vt:lpstr>RPS</vt:lpstr>
      <vt:lpstr>Distribusi Nilai</vt:lpstr>
      <vt:lpstr>Nilai Sikap</vt:lpstr>
      <vt:lpstr>Nilai Activity</vt:lpstr>
      <vt:lpstr>Portofolio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Dr.Ir.Hermawan Thaheer</dc:creator>
  <cp:lastModifiedBy>Hermawan Thaheer</cp:lastModifiedBy>
  <cp:lastPrinted>2021-06-22T07:56:39Z</cp:lastPrinted>
  <dcterms:created xsi:type="dcterms:W3CDTF">2021-06-22T05:55:26Z</dcterms:created>
  <dcterms:modified xsi:type="dcterms:W3CDTF">2023-08-22T00:56:08Z</dcterms:modified>
</cp:coreProperties>
</file>